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2\3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Formatos'!$A$7:$Z$72</definedName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162913"/>
</workbook>
</file>

<file path=xl/calcChain.xml><?xml version="1.0" encoding="utf-8"?>
<calcChain xmlns="http://schemas.openxmlformats.org/spreadsheetml/2006/main">
  <c r="K38" i="1" l="1"/>
  <c r="L38" i="1" s="1"/>
  <c r="K23" i="1"/>
  <c r="L23" i="1" s="1"/>
  <c r="K18" i="1"/>
  <c r="L18" i="1" s="1"/>
  <c r="K15" i="1"/>
  <c r="L15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K59" i="1"/>
  <c r="L59" i="1" s="1"/>
  <c r="L60" i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/>
  <c r="K41" i="1"/>
  <c r="L41" i="1" s="1"/>
  <c r="K40" i="1"/>
  <c r="L40" i="1" s="1"/>
  <c r="K39" i="1"/>
  <c r="L39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/>
  <c r="K28" i="1"/>
  <c r="L28" i="1" s="1"/>
  <c r="K27" i="1"/>
  <c r="L27" i="1"/>
  <c r="K26" i="1"/>
  <c r="L26" i="1" s="1"/>
  <c r="K25" i="1"/>
  <c r="L25" i="1" s="1"/>
  <c r="K24" i="1"/>
  <c r="L24" i="1" s="1"/>
  <c r="K22" i="1"/>
  <c r="L22" i="1" s="1"/>
  <c r="K21" i="1"/>
  <c r="K20" i="1"/>
  <c r="L20" i="1" s="1"/>
  <c r="K19" i="1"/>
  <c r="L19" i="1" s="1"/>
  <c r="L21" i="1"/>
  <c r="K17" i="1"/>
  <c r="L17" i="1" s="1"/>
  <c r="K16" i="1" l="1"/>
  <c r="L16" i="1" s="1"/>
  <c r="K14" i="1"/>
  <c r="L14" i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</calcChain>
</file>

<file path=xl/sharedStrings.xml><?xml version="1.0" encoding="utf-8"?>
<sst xmlns="http://schemas.openxmlformats.org/spreadsheetml/2006/main" count="1140" uniqueCount="133">
  <si>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</si>
  <si>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</si>
  <si>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</si>
  <si>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</si>
  <si>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</si>
  <si>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</si>
  <si>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</si>
  <si>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</si>
  <si>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</si>
  <si>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</si>
  <si>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</si>
  <si>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</si>
  <si>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</si>
  <si>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</si>
  <si>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</si>
  <si>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</si>
  <si>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</si>
  <si>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</si>
  <si>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</si>
  <si>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</si>
  <si>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</si>
  <si>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</si>
  <si>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</si>
  <si>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</si>
  <si>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</si>
  <si>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</si>
  <si>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</si>
  <si>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</si>
  <si>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</si>
  <si>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</si>
  <si>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</si>
  <si>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</si>
  <si>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</si>
  <si>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</si>
  <si>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</si>
  <si>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</si>
  <si>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</si>
  <si>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</si>
  <si>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</si>
  <si>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</si>
  <si>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</si>
  <si>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</si>
  <si>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</si>
  <si>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</si>
  <si>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</si>
  <si>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</si>
  <si>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</si>
  <si>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</si>
  <si>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</si>
  <si>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</si>
  <si>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</si>
  <si>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</si>
  <si>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</si>
  <si>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</si>
  <si>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</si>
  <si>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</si>
  <si>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</si>
  <si>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</si>
  <si>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</si>
  <si>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</si>
  <si>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</si>
  <si>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</si>
  <si>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</si>
  <si>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</si>
  <si>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</si>
  <si>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</si>
  <si>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</si>
  <si>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</si>
  <si>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</si>
  <si>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</si>
  <si>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</si>
  <si>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</si>
  <si>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</si>
  <si>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</si>
  <si>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</si>
  <si>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</si>
  <si>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</si>
  <si>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</si>
  <si>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</si>
  <si>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</si>
  <si>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</si>
  <si>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</si>
  <si>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</si>
  <si>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900AS</t>
  </si>
  <si>
    <t>Profesor de Asignatura</t>
  </si>
  <si>
    <t>http://www.utags.edu.mx/</t>
  </si>
  <si>
    <t>JEFE(A) DEL DEPARTAMENTO DE RECURSOS HUMANOS</t>
  </si>
  <si>
    <t>Para la realización de contrataciones de la Universidad Tecnológica de Aguascalientes, esta se apega a las políticas y lineamientos establecidos por Secretaría de Administración.</t>
  </si>
  <si>
    <t>PARAMEDICO Y PROTECCIÓN CIVIL</t>
  </si>
  <si>
    <t>DESIERTO</t>
  </si>
  <si>
    <t>ADMINISTRACION Y CONTADURIA</t>
  </si>
  <si>
    <t>DESARROLLO DE NEGOCIOS Y LOGISTICA</t>
  </si>
  <si>
    <t>ELECTROMECANICA INDUSTRIAL Y ENERGIAS</t>
  </si>
  <si>
    <t>PRODUCCION Y SEGURIDAD INDUSTRIAL</t>
  </si>
  <si>
    <t>TECNOLOGÍAS DE LA INFORMACIÓN Y COMUNICACIÓN</t>
  </si>
  <si>
    <t>COORDINACION DE MATEMATICAS</t>
  </si>
  <si>
    <t>HABILIDADES GERENCIALES</t>
  </si>
  <si>
    <t>COORDINACION DE FORMACION SOCIOCULTURAL</t>
  </si>
  <si>
    <t>COORDINACION DE EXPRESION ORAL Y ESCRITA</t>
  </si>
  <si>
    <t>COORDINACION DE INFORMATICA</t>
  </si>
  <si>
    <t>COORDINACION DE IDIOMAS</t>
  </si>
  <si>
    <t>DELGADO</t>
  </si>
  <si>
    <t>FABIOLA</t>
  </si>
  <si>
    <t xml:space="preserve">ESPINO </t>
  </si>
  <si>
    <t>VILLA</t>
  </si>
  <si>
    <t>GEORGINA ALEJANDRA</t>
  </si>
  <si>
    <t xml:space="preserve">FUENTES </t>
  </si>
  <si>
    <t>VALERIA</t>
  </si>
  <si>
    <t>VILLALPANDO</t>
  </si>
  <si>
    <t>DIAZ</t>
  </si>
  <si>
    <t>ALMA EDITH</t>
  </si>
  <si>
    <t>LOPEZ</t>
  </si>
  <si>
    <t>HILDA</t>
  </si>
  <si>
    <t>MAGALLANES</t>
  </si>
  <si>
    <t>OLGA LIDIA</t>
  </si>
  <si>
    <t>OROPEZA</t>
  </si>
  <si>
    <t>MARTINEZ</t>
  </si>
  <si>
    <t>ANGELICA LIZETH</t>
  </si>
  <si>
    <t>GUTIERREZ</t>
  </si>
  <si>
    <t>MONTIEL</t>
  </si>
  <si>
    <t>JUAN FERNANDO</t>
  </si>
  <si>
    <t>MONTOYA</t>
  </si>
  <si>
    <t>SALAS</t>
  </si>
  <si>
    <t>ESTHER</t>
  </si>
  <si>
    <t>PEREZ</t>
  </si>
  <si>
    <t>BURGOS</t>
  </si>
  <si>
    <t>MARCO ANTONIO</t>
  </si>
  <si>
    <t>GALLEGOS</t>
  </si>
  <si>
    <t>LUNA</t>
  </si>
  <si>
    <t>XIMENA</t>
  </si>
  <si>
    <t>RAMIREZ</t>
  </si>
  <si>
    <t>http://transparencia.utags.edu.mx/ADMINISTRACION_Y_FINANZAS/RECURSOS_HUMANOS/CONVOCATORIAS/Convocatoria%20No.%2048.pdf</t>
  </si>
  <si>
    <t>http://transparencia.utags.edu.mx/ADMINISTRACION_Y_FINANZAS/RECURSOS_HUMANOS/CONVOCATORIAS/DICTAMEN%20NO.48.pdf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</si>
</sst>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horizontal="justify" wrapText="1"/>
    </xf>
    <xf numFmtId="0" fontId="4" fillId="3" borderId="1" xfId="1" applyFill="1" applyBorder="1" applyAlignment="1" applyProtection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0" fillId="0" borderId="1" xfId="2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laris/Desktop/RESPALDO%20LARIS/COMPARTIDA/Ley%20de%20Transparencia/2018/2do%20Trimestre/FEDERAL/--F%20XIV%20A%20abr-jun%202018%20Convocatorias%20a%20concursos%20para%20ocupar%20cargo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ags.edu.mx/" TargetMode="External"/><Relationship Id="rId18" Type="http://schemas.openxmlformats.org/officeDocument/2006/relationships/hyperlink" Target="http://www.utags.edu.mx/" TargetMode="External"/><Relationship Id="rId26" Type="http://schemas.openxmlformats.org/officeDocument/2006/relationships/hyperlink" Target="http://www.utags.edu.mx/" TargetMode="External"/><Relationship Id="rId39" Type="http://schemas.openxmlformats.org/officeDocument/2006/relationships/hyperlink" Target="http://www.utags.edu.mx/" TargetMode="External"/><Relationship Id="rId21" Type="http://schemas.openxmlformats.org/officeDocument/2006/relationships/hyperlink" Target="http://www.utags.edu.mx/" TargetMode="External"/><Relationship Id="rId34" Type="http://schemas.openxmlformats.org/officeDocument/2006/relationships/hyperlink" Target="http://www.utags.edu.mx/" TargetMode="External"/><Relationship Id="rId42" Type="http://schemas.openxmlformats.org/officeDocument/2006/relationships/hyperlink" Target="http://www.utags.edu.mx/" TargetMode="External"/><Relationship Id="rId47" Type="http://schemas.openxmlformats.org/officeDocument/2006/relationships/hyperlink" Target="http://www.utags.edu.mx/" TargetMode="External"/><Relationship Id="rId50" Type="http://schemas.openxmlformats.org/officeDocument/2006/relationships/hyperlink" Target="http://www.utags.edu.mx/" TargetMode="External"/><Relationship Id="rId55" Type="http://schemas.openxmlformats.org/officeDocument/2006/relationships/hyperlink" Target="http://www.utags.edu.mx/" TargetMode="External"/><Relationship Id="rId63" Type="http://schemas.openxmlformats.org/officeDocument/2006/relationships/hyperlink" Target="http://www.utags.edu.mx/" TargetMode="External"/><Relationship Id="rId68" Type="http://schemas.openxmlformats.org/officeDocument/2006/relationships/hyperlink" Target="http://transparencia.utags.edu.mx/ADMINISTRACION_Y_FINANZAS/RECURSOS_HUMANOS/CONVOCATORIAS/Convocatoria%20No.%2048.pdf" TargetMode="External"/><Relationship Id="rId76" Type="http://schemas.openxmlformats.org/officeDocument/2006/relationships/hyperlink" Target="http://transparencia.utags.edu.mx/ADMINISTRACION_Y_FINANZAS/RECURSOS_HUMANOS/CONVOCATORIAS/Convocatoria%20No.%2048.pdf" TargetMode="External"/><Relationship Id="rId7" Type="http://schemas.openxmlformats.org/officeDocument/2006/relationships/hyperlink" Target="http://www.utags.edu.mx/" TargetMode="External"/><Relationship Id="rId71" Type="http://schemas.openxmlformats.org/officeDocument/2006/relationships/hyperlink" Target="http://transparencia.utags.edu.mx/ADMINISTRACION_Y_FINANZAS/RECURSOS_HUMANOS/CONVOCATORIAS/Convocatoria%20No.%2048.pdf" TargetMode="External"/><Relationship Id="rId2" Type="http://schemas.openxmlformats.org/officeDocument/2006/relationships/hyperlink" Target="http://www.utags.edu.mx/" TargetMode="External"/><Relationship Id="rId16" Type="http://schemas.openxmlformats.org/officeDocument/2006/relationships/hyperlink" Target="http://www.utags.edu.mx/" TargetMode="External"/><Relationship Id="rId29" Type="http://schemas.openxmlformats.org/officeDocument/2006/relationships/hyperlink" Target="http://www.utags.edu.mx/" TargetMode="External"/><Relationship Id="rId11" Type="http://schemas.openxmlformats.org/officeDocument/2006/relationships/hyperlink" Target="http://www.utags.edu.mx/" TargetMode="External"/><Relationship Id="rId24" Type="http://schemas.openxmlformats.org/officeDocument/2006/relationships/hyperlink" Target="http://www.utags.edu.mx/" TargetMode="External"/><Relationship Id="rId32" Type="http://schemas.openxmlformats.org/officeDocument/2006/relationships/hyperlink" Target="http://www.utags.edu.mx/" TargetMode="External"/><Relationship Id="rId37" Type="http://schemas.openxmlformats.org/officeDocument/2006/relationships/hyperlink" Target="http://www.utags.edu.mx/" TargetMode="External"/><Relationship Id="rId40" Type="http://schemas.openxmlformats.org/officeDocument/2006/relationships/hyperlink" Target="http://www.utags.edu.mx/" TargetMode="External"/><Relationship Id="rId45" Type="http://schemas.openxmlformats.org/officeDocument/2006/relationships/hyperlink" Target="http://www.utags.edu.mx/" TargetMode="External"/><Relationship Id="rId53" Type="http://schemas.openxmlformats.org/officeDocument/2006/relationships/hyperlink" Target="http://www.utags.edu.mx/" TargetMode="External"/><Relationship Id="rId58" Type="http://schemas.openxmlformats.org/officeDocument/2006/relationships/hyperlink" Target="http://www.utags.edu.mx/" TargetMode="External"/><Relationship Id="rId66" Type="http://schemas.openxmlformats.org/officeDocument/2006/relationships/hyperlink" Target="http://transparencia.utags.edu.mx/ADMINISTRACION_Y_FINANZAS/RECURSOS_HUMANOS/CONVOCATORIAS/Convocatoria%20No.%2048.pdf" TargetMode="External"/><Relationship Id="rId74" Type="http://schemas.openxmlformats.org/officeDocument/2006/relationships/hyperlink" Target="http://transparencia.utags.edu.mx/ADMINISTRACION_Y_FINANZAS/RECURSOS_HUMANOS/CONVOCATORIAS/Convocatoria%20No.%2048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utags.edu.mx/" TargetMode="External"/><Relationship Id="rId61" Type="http://schemas.openxmlformats.org/officeDocument/2006/relationships/hyperlink" Target="http://www.utags.edu.mx/" TargetMode="External"/><Relationship Id="rId10" Type="http://schemas.openxmlformats.org/officeDocument/2006/relationships/hyperlink" Target="http://www.utags.edu.mx/" TargetMode="External"/><Relationship Id="rId19" Type="http://schemas.openxmlformats.org/officeDocument/2006/relationships/hyperlink" Target="http://www.utags.edu.mx/" TargetMode="External"/><Relationship Id="rId31" Type="http://schemas.openxmlformats.org/officeDocument/2006/relationships/hyperlink" Target="http://www.utags.edu.mx/" TargetMode="External"/><Relationship Id="rId44" Type="http://schemas.openxmlformats.org/officeDocument/2006/relationships/hyperlink" Target="http://www.utags.edu.mx/" TargetMode="External"/><Relationship Id="rId52" Type="http://schemas.openxmlformats.org/officeDocument/2006/relationships/hyperlink" Target="http://www.utags.edu.mx/" TargetMode="External"/><Relationship Id="rId60" Type="http://schemas.openxmlformats.org/officeDocument/2006/relationships/hyperlink" Target="http://www.utags.edu.mx/" TargetMode="External"/><Relationship Id="rId65" Type="http://schemas.openxmlformats.org/officeDocument/2006/relationships/hyperlink" Target="http://www.utags.edu.mx/" TargetMode="External"/><Relationship Id="rId73" Type="http://schemas.openxmlformats.org/officeDocument/2006/relationships/hyperlink" Target="http://transparencia.utags.edu.mx/ADMINISTRACION_Y_FINANZAS/RECURSOS_HUMANOS/CONVOCATORIAS/Convocatoria%20No.%2048.pdf" TargetMode="External"/><Relationship Id="rId78" Type="http://schemas.openxmlformats.org/officeDocument/2006/relationships/hyperlink" Target="http://transparencia.utags.edu.mx/ADMINISTRACION_Y_FINANZAS/RECURSOS_HUMANOS/CONVOCATORIAS/DICTAMEN%20NO.48.pdf" TargetMode="External"/><Relationship Id="rId4" Type="http://schemas.openxmlformats.org/officeDocument/2006/relationships/hyperlink" Target="http://www.utags.edu.mx/" TargetMode="External"/><Relationship Id="rId9" Type="http://schemas.openxmlformats.org/officeDocument/2006/relationships/hyperlink" Target="http://www.utags.edu.mx/" TargetMode="External"/><Relationship Id="rId14" Type="http://schemas.openxmlformats.org/officeDocument/2006/relationships/hyperlink" Target="http://www.utags.edu.mx/" TargetMode="External"/><Relationship Id="rId22" Type="http://schemas.openxmlformats.org/officeDocument/2006/relationships/hyperlink" Target="http://www.utags.edu.mx/" TargetMode="External"/><Relationship Id="rId27" Type="http://schemas.openxmlformats.org/officeDocument/2006/relationships/hyperlink" Target="http://www.utags.edu.mx/" TargetMode="External"/><Relationship Id="rId30" Type="http://schemas.openxmlformats.org/officeDocument/2006/relationships/hyperlink" Target="http://www.utags.edu.mx/" TargetMode="External"/><Relationship Id="rId35" Type="http://schemas.openxmlformats.org/officeDocument/2006/relationships/hyperlink" Target="http://www.utags.edu.mx/" TargetMode="External"/><Relationship Id="rId43" Type="http://schemas.openxmlformats.org/officeDocument/2006/relationships/hyperlink" Target="http://www.utags.edu.mx/" TargetMode="External"/><Relationship Id="rId48" Type="http://schemas.openxmlformats.org/officeDocument/2006/relationships/hyperlink" Target="http://www.utags.edu.mx/" TargetMode="External"/><Relationship Id="rId56" Type="http://schemas.openxmlformats.org/officeDocument/2006/relationships/hyperlink" Target="http://www.utags.edu.mx/" TargetMode="External"/><Relationship Id="rId64" Type="http://schemas.openxmlformats.org/officeDocument/2006/relationships/hyperlink" Target="http://www.utags.edu.mx/" TargetMode="External"/><Relationship Id="rId69" Type="http://schemas.openxmlformats.org/officeDocument/2006/relationships/hyperlink" Target="http://transparencia.utags.edu.mx/ADMINISTRACION_Y_FINANZAS/RECURSOS_HUMANOS/CONVOCATORIAS/Convocatoria%20No.%2048.pdf" TargetMode="External"/><Relationship Id="rId77" Type="http://schemas.openxmlformats.org/officeDocument/2006/relationships/hyperlink" Target="http://transparencia.utags.edu.mx/ADMINISTRACION_Y_FINANZAS/RECURSOS_HUMANOS/CONVOCATORIAS/Convocatoria%20No.%2048.pdf" TargetMode="External"/><Relationship Id="rId8" Type="http://schemas.openxmlformats.org/officeDocument/2006/relationships/hyperlink" Target="http://www.utags.edu.mx/" TargetMode="External"/><Relationship Id="rId51" Type="http://schemas.openxmlformats.org/officeDocument/2006/relationships/hyperlink" Target="http://www.utags.edu.mx/" TargetMode="External"/><Relationship Id="rId72" Type="http://schemas.openxmlformats.org/officeDocument/2006/relationships/hyperlink" Target="http://transparencia.utags.edu.mx/ADMINISTRACION_Y_FINANZAS/RECURSOS_HUMANOS/CONVOCATORIAS/Convocatoria%20No.%2048.pdf" TargetMode="External"/><Relationship Id="rId3" Type="http://schemas.openxmlformats.org/officeDocument/2006/relationships/hyperlink" Target="http://www.utags.edu.mx/" TargetMode="External"/><Relationship Id="rId12" Type="http://schemas.openxmlformats.org/officeDocument/2006/relationships/hyperlink" Target="http://www.utags.edu.mx/" TargetMode="External"/><Relationship Id="rId17" Type="http://schemas.openxmlformats.org/officeDocument/2006/relationships/hyperlink" Target="http://www.utags.edu.mx/" TargetMode="External"/><Relationship Id="rId25" Type="http://schemas.openxmlformats.org/officeDocument/2006/relationships/hyperlink" Target="http://www.utags.edu.mx/" TargetMode="External"/><Relationship Id="rId33" Type="http://schemas.openxmlformats.org/officeDocument/2006/relationships/hyperlink" Target="http://www.utags.edu.mx/" TargetMode="External"/><Relationship Id="rId38" Type="http://schemas.openxmlformats.org/officeDocument/2006/relationships/hyperlink" Target="http://www.utags.edu.mx/" TargetMode="External"/><Relationship Id="rId46" Type="http://schemas.openxmlformats.org/officeDocument/2006/relationships/hyperlink" Target="http://www.utags.edu.mx/" TargetMode="External"/><Relationship Id="rId59" Type="http://schemas.openxmlformats.org/officeDocument/2006/relationships/hyperlink" Target="http://www.utags.edu.mx/" TargetMode="External"/><Relationship Id="rId67" Type="http://schemas.openxmlformats.org/officeDocument/2006/relationships/hyperlink" Target="http://transparencia.utags.edu.mx/ADMINISTRACION_Y_FINANZAS/RECURSOS_HUMANOS/CONVOCATORIAS/DICTAMEN%20NO.48.pdf" TargetMode="External"/><Relationship Id="rId20" Type="http://schemas.openxmlformats.org/officeDocument/2006/relationships/hyperlink" Target="http://www.utags.edu.mx/" TargetMode="External"/><Relationship Id="rId41" Type="http://schemas.openxmlformats.org/officeDocument/2006/relationships/hyperlink" Target="http://www.utags.edu.mx/" TargetMode="External"/><Relationship Id="rId54" Type="http://schemas.openxmlformats.org/officeDocument/2006/relationships/hyperlink" Target="http://www.utags.edu.mx/" TargetMode="External"/><Relationship Id="rId62" Type="http://schemas.openxmlformats.org/officeDocument/2006/relationships/hyperlink" Target="http://www.utags.edu.mx/" TargetMode="External"/><Relationship Id="rId70" Type="http://schemas.openxmlformats.org/officeDocument/2006/relationships/hyperlink" Target="http://transparencia.utags.edu.mx/ADMINISTRACION_Y_FINANZAS/RECURSOS_HUMANOS/CONVOCATORIAS/Convocatoria%20No.%2048.pdf" TargetMode="External"/><Relationship Id="rId75" Type="http://schemas.openxmlformats.org/officeDocument/2006/relationships/hyperlink" Target="http://transparencia.utags.edu.mx/ADMINISTRACION_Y_FINANZAS/RECURSOS_HUMANOS/CONVOCATORIAS/Convocatoria%20No.%2048.pdf" TargetMode="External"/><Relationship Id="rId1" Type="http://schemas.openxmlformats.org/officeDocument/2006/relationships/hyperlink" Target="http://www.utags.edu.mx/" TargetMode="External"/><Relationship Id="rId6" Type="http://schemas.openxmlformats.org/officeDocument/2006/relationships/hyperlink" Target="http://www.utags.edu.mx/" TargetMode="External"/><Relationship Id="rId15" Type="http://schemas.openxmlformats.org/officeDocument/2006/relationships/hyperlink" Target="http://www.utags.edu.mx/" TargetMode="External"/><Relationship Id="rId23" Type="http://schemas.openxmlformats.org/officeDocument/2006/relationships/hyperlink" Target="http://www.utags.edu.mx/" TargetMode="External"/><Relationship Id="rId28" Type="http://schemas.openxmlformats.org/officeDocument/2006/relationships/hyperlink" Target="http://www.utags.edu.mx/" TargetMode="External"/><Relationship Id="rId36" Type="http://schemas.openxmlformats.org/officeDocument/2006/relationships/hyperlink" Target="http://www.utags.edu.mx/" TargetMode="External"/><Relationship Id="rId49" Type="http://schemas.openxmlformats.org/officeDocument/2006/relationships/hyperlink" Target="http://www.utags.edu.mx/" TargetMode="External"/><Relationship Id="rId57" Type="http://schemas.openxmlformats.org/officeDocument/2006/relationships/hyperlink" Target="http://www.utag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4.7109375" customWidth="1"/>
    <col min="15" max="15" width="63.140625" customWidth="1"/>
    <col min="16" max="16" width="37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44.8554687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1406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x14ac:dyDescent="0.25">
      <c r="A8" s="2">
        <v>2022</v>
      </c>
      <c r="B8" s="3">
        <v>44743</v>
      </c>
      <c r="C8" s="3">
        <v>44834</v>
      </c>
      <c r="D8" s="2" t="s">
        <v>70</v>
      </c>
      <c r="E8" s="2" t="s">
        <v>73</v>
      </c>
      <c r="F8" s="2" t="s">
        <v>77</v>
      </c>
      <c r="G8" s="2" t="s">
        <v>83</v>
      </c>
      <c r="H8" s="4" t="s">
        <v>84</v>
      </c>
      <c r="I8" s="4" t="s">
        <v>84</v>
      </c>
      <c r="J8" s="6" t="s">
        <v>90</v>
      </c>
      <c r="K8" s="8">
        <f t="shared" ref="K8:K13" si="0">12*100*4</f>
        <v>4800</v>
      </c>
      <c r="L8" s="8">
        <f t="shared" ref="L8" si="1">+K8*0.85</f>
        <v>4080</v>
      </c>
      <c r="M8" s="3">
        <v>44754</v>
      </c>
      <c r="N8" s="2">
        <v>48</v>
      </c>
      <c r="O8" s="11" t="s">
        <v>131</v>
      </c>
      <c r="P8" s="2" t="s">
        <v>82</v>
      </c>
      <c r="Q8" s="7">
        <v>4</v>
      </c>
      <c r="R8" s="7" t="s">
        <v>89</v>
      </c>
      <c r="S8" s="7" t="s">
        <v>89</v>
      </c>
      <c r="T8" s="7" t="s">
        <v>89</v>
      </c>
      <c r="U8" s="11" t="s">
        <v>132</v>
      </c>
      <c r="V8" s="5" t="s">
        <v>85</v>
      </c>
      <c r="W8" s="9" t="s">
        <v>86</v>
      </c>
      <c r="X8" s="3">
        <v>44848</v>
      </c>
      <c r="Y8" s="3">
        <v>44848</v>
      </c>
      <c r="Z8" s="10" t="s">
        <v>87</v>
      </c>
    </row>
    <row r="9" spans="1:26" ht="45" x14ac:dyDescent="0.25">
      <c r="A9" s="2">
        <v>2022</v>
      </c>
      <c r="B9" s="3">
        <v>44743</v>
      </c>
      <c r="C9" s="3">
        <v>44834</v>
      </c>
      <c r="D9" s="2" t="s">
        <v>70</v>
      </c>
      <c r="E9" s="2" t="s">
        <v>73</v>
      </c>
      <c r="F9" s="2" t="s">
        <v>77</v>
      </c>
      <c r="G9" s="2" t="s">
        <v>83</v>
      </c>
      <c r="H9" s="4" t="s">
        <v>84</v>
      </c>
      <c r="I9" s="4" t="s">
        <v>84</v>
      </c>
      <c r="J9" s="6" t="s">
        <v>90</v>
      </c>
      <c r="K9" s="8">
        <f t="shared" si="0"/>
        <v>4800</v>
      </c>
      <c r="L9" s="8">
        <f t="shared" ref="L9" si="2">+K9*0.85</f>
        <v>4080</v>
      </c>
      <c r="M9" s="3">
        <v>44754</v>
      </c>
      <c r="N9" s="2">
        <v>48</v>
      </c>
      <c r="O9" s="11" t="s">
        <v>131</v>
      </c>
      <c r="P9" s="2" t="s">
        <v>82</v>
      </c>
      <c r="Q9" s="7">
        <v>2</v>
      </c>
      <c r="R9" s="7" t="s">
        <v>89</v>
      </c>
      <c r="S9" s="7" t="s">
        <v>89</v>
      </c>
      <c r="T9" s="7" t="s">
        <v>89</v>
      </c>
      <c r="U9" s="11" t="s">
        <v>132</v>
      </c>
      <c r="V9" s="5" t="s">
        <v>85</v>
      </c>
      <c r="W9" s="9" t="s">
        <v>86</v>
      </c>
      <c r="X9" s="3">
        <v>44848</v>
      </c>
      <c r="Y9" s="3">
        <v>44848</v>
      </c>
      <c r="Z9" s="10" t="s">
        <v>87</v>
      </c>
    </row>
    <row r="10" spans="1:26" ht="45" x14ac:dyDescent="0.25">
      <c r="A10" s="2">
        <v>2022</v>
      </c>
      <c r="B10" s="3">
        <v>44743</v>
      </c>
      <c r="C10" s="3">
        <v>44834</v>
      </c>
      <c r="D10" s="2" t="s">
        <v>70</v>
      </c>
      <c r="E10" s="2" t="s">
        <v>73</v>
      </c>
      <c r="F10" s="2" t="s">
        <v>77</v>
      </c>
      <c r="G10" s="2" t="s">
        <v>83</v>
      </c>
      <c r="H10" s="4" t="s">
        <v>84</v>
      </c>
      <c r="I10" s="4" t="s">
        <v>84</v>
      </c>
      <c r="J10" s="6" t="s">
        <v>90</v>
      </c>
      <c r="K10" s="8">
        <f t="shared" si="0"/>
        <v>4800</v>
      </c>
      <c r="L10" s="8">
        <f t="shared" ref="L10:L11" si="3">+K10*0.85</f>
        <v>4080</v>
      </c>
      <c r="M10" s="3">
        <v>44754</v>
      </c>
      <c r="N10" s="2">
        <v>48</v>
      </c>
      <c r="O10" s="11" t="s">
        <v>131</v>
      </c>
      <c r="P10" s="2" t="s">
        <v>79</v>
      </c>
      <c r="Q10" s="7">
        <v>5</v>
      </c>
      <c r="R10" s="7" t="s">
        <v>102</v>
      </c>
      <c r="S10" s="7" t="s">
        <v>103</v>
      </c>
      <c r="T10" s="7" t="s">
        <v>104</v>
      </c>
      <c r="U10" s="11" t="s">
        <v>132</v>
      </c>
      <c r="V10" s="5" t="s">
        <v>85</v>
      </c>
      <c r="W10" s="9" t="s">
        <v>86</v>
      </c>
      <c r="X10" s="3">
        <v>44848</v>
      </c>
      <c r="Y10" s="3">
        <v>44848</v>
      </c>
      <c r="Z10" s="10" t="s">
        <v>87</v>
      </c>
    </row>
    <row r="11" spans="1:26" ht="45" x14ac:dyDescent="0.25">
      <c r="A11" s="2">
        <v>2022</v>
      </c>
      <c r="B11" s="3">
        <v>44743</v>
      </c>
      <c r="C11" s="3">
        <v>44834</v>
      </c>
      <c r="D11" s="2" t="s">
        <v>70</v>
      </c>
      <c r="E11" s="2" t="s">
        <v>73</v>
      </c>
      <c r="F11" s="2" t="s">
        <v>77</v>
      </c>
      <c r="G11" s="2" t="s">
        <v>83</v>
      </c>
      <c r="H11" s="4" t="s">
        <v>84</v>
      </c>
      <c r="I11" s="4" t="s">
        <v>84</v>
      </c>
      <c r="J11" s="6" t="s">
        <v>90</v>
      </c>
      <c r="K11" s="8">
        <f t="shared" si="0"/>
        <v>4800</v>
      </c>
      <c r="L11" s="8">
        <f t="shared" si="3"/>
        <v>4080</v>
      </c>
      <c r="M11" s="3">
        <v>44754</v>
      </c>
      <c r="N11" s="2">
        <v>48</v>
      </c>
      <c r="O11" s="11" t="s">
        <v>131</v>
      </c>
      <c r="P11" s="2" t="s">
        <v>82</v>
      </c>
      <c r="Q11" s="7">
        <v>2</v>
      </c>
      <c r="R11" s="7" t="s">
        <v>89</v>
      </c>
      <c r="S11" s="7" t="s">
        <v>89</v>
      </c>
      <c r="T11" s="7" t="s">
        <v>89</v>
      </c>
      <c r="U11" s="11" t="s">
        <v>132</v>
      </c>
      <c r="V11" s="5" t="s">
        <v>85</v>
      </c>
      <c r="W11" s="9" t="s">
        <v>86</v>
      </c>
      <c r="X11" s="3">
        <v>44848</v>
      </c>
      <c r="Y11" s="3">
        <v>44848</v>
      </c>
      <c r="Z11" s="10" t="s">
        <v>87</v>
      </c>
    </row>
    <row r="12" spans="1:26" ht="45" x14ac:dyDescent="0.25">
      <c r="A12" s="2">
        <v>2022</v>
      </c>
      <c r="B12" s="3">
        <v>44743</v>
      </c>
      <c r="C12" s="3">
        <v>44834</v>
      </c>
      <c r="D12" s="2" t="s">
        <v>70</v>
      </c>
      <c r="E12" s="2" t="s">
        <v>73</v>
      </c>
      <c r="F12" s="2" t="s">
        <v>77</v>
      </c>
      <c r="G12" s="2" t="s">
        <v>83</v>
      </c>
      <c r="H12" s="4" t="s">
        <v>84</v>
      </c>
      <c r="I12" s="4" t="s">
        <v>84</v>
      </c>
      <c r="J12" s="6" t="s">
        <v>90</v>
      </c>
      <c r="K12" s="8">
        <f t="shared" si="0"/>
        <v>4800</v>
      </c>
      <c r="L12" s="8">
        <f t="shared" ref="L12:L13" si="4">+K12*0.85</f>
        <v>4080</v>
      </c>
      <c r="M12" s="3">
        <v>44754</v>
      </c>
      <c r="N12" s="2">
        <v>48</v>
      </c>
      <c r="O12" s="11" t="s">
        <v>131</v>
      </c>
      <c r="P12" s="2" t="s">
        <v>82</v>
      </c>
      <c r="Q12" s="7">
        <v>2</v>
      </c>
      <c r="R12" s="7" t="s">
        <v>89</v>
      </c>
      <c r="S12" s="7" t="s">
        <v>89</v>
      </c>
      <c r="T12" s="7" t="s">
        <v>89</v>
      </c>
      <c r="U12" s="11" t="s">
        <v>132</v>
      </c>
      <c r="V12" s="5" t="s">
        <v>85</v>
      </c>
      <c r="W12" s="9" t="s">
        <v>86</v>
      </c>
      <c r="X12" s="3">
        <v>44848</v>
      </c>
      <c r="Y12" s="3">
        <v>44848</v>
      </c>
      <c r="Z12" s="10" t="s">
        <v>87</v>
      </c>
    </row>
    <row r="13" spans="1:26" ht="45" x14ac:dyDescent="0.25">
      <c r="A13" s="2">
        <v>2022</v>
      </c>
      <c r="B13" s="3">
        <v>44743</v>
      </c>
      <c r="C13" s="3">
        <v>44834</v>
      </c>
      <c r="D13" s="2" t="s">
        <v>70</v>
      </c>
      <c r="E13" s="2" t="s">
        <v>73</v>
      </c>
      <c r="F13" s="2" t="s">
        <v>77</v>
      </c>
      <c r="G13" s="2" t="s">
        <v>83</v>
      </c>
      <c r="H13" s="4" t="s">
        <v>84</v>
      </c>
      <c r="I13" s="4" t="s">
        <v>84</v>
      </c>
      <c r="J13" s="6" t="s">
        <v>90</v>
      </c>
      <c r="K13" s="8">
        <f t="shared" si="0"/>
        <v>4800</v>
      </c>
      <c r="L13" s="8">
        <f t="shared" si="4"/>
        <v>4080</v>
      </c>
      <c r="M13" s="3">
        <v>44754</v>
      </c>
      <c r="N13" s="2">
        <v>48</v>
      </c>
      <c r="O13" s="11" t="s">
        <v>131</v>
      </c>
      <c r="P13" s="2" t="s">
        <v>82</v>
      </c>
      <c r="Q13" s="7">
        <v>0</v>
      </c>
      <c r="R13" s="7" t="s">
        <v>89</v>
      </c>
      <c r="S13" s="7" t="s">
        <v>89</v>
      </c>
      <c r="T13" s="7" t="s">
        <v>89</v>
      </c>
      <c r="U13" s="11" t="s">
        <v>132</v>
      </c>
      <c r="V13" s="5" t="s">
        <v>85</v>
      </c>
      <c r="W13" s="9" t="s">
        <v>86</v>
      </c>
      <c r="X13" s="3">
        <v>44848</v>
      </c>
      <c r="Y13" s="3">
        <v>44848</v>
      </c>
      <c r="Z13" s="10" t="s">
        <v>87</v>
      </c>
    </row>
    <row r="14" spans="1:26" ht="45" x14ac:dyDescent="0.25">
      <c r="A14" s="2">
        <v>2022</v>
      </c>
      <c r="B14" s="3">
        <v>44743</v>
      </c>
      <c r="C14" s="3">
        <v>44834</v>
      </c>
      <c r="D14" s="2" t="s">
        <v>70</v>
      </c>
      <c r="E14" s="2" t="s">
        <v>73</v>
      </c>
      <c r="F14" s="2" t="s">
        <v>77</v>
      </c>
      <c r="G14" s="2" t="s">
        <v>83</v>
      </c>
      <c r="H14" s="4" t="s">
        <v>84</v>
      </c>
      <c r="I14" s="4" t="s">
        <v>84</v>
      </c>
      <c r="J14" s="6" t="s">
        <v>91</v>
      </c>
      <c r="K14" s="8">
        <f>14*100*4</f>
        <v>5600</v>
      </c>
      <c r="L14" s="8">
        <f t="shared" ref="L14" si="5">+K14*0.85</f>
        <v>4760</v>
      </c>
      <c r="M14" s="3">
        <v>44754</v>
      </c>
      <c r="N14" s="2">
        <v>48</v>
      </c>
      <c r="O14" s="11" t="s">
        <v>131</v>
      </c>
      <c r="P14" s="2" t="s">
        <v>82</v>
      </c>
      <c r="Q14" s="7">
        <v>1</v>
      </c>
      <c r="R14" s="7" t="s">
        <v>89</v>
      </c>
      <c r="S14" s="7" t="s">
        <v>89</v>
      </c>
      <c r="T14" s="7" t="s">
        <v>89</v>
      </c>
      <c r="U14" s="11" t="s">
        <v>132</v>
      </c>
      <c r="V14" s="5" t="s">
        <v>85</v>
      </c>
      <c r="W14" s="9" t="s">
        <v>86</v>
      </c>
      <c r="X14" s="3">
        <v>44848</v>
      </c>
      <c r="Y14" s="3">
        <v>44848</v>
      </c>
      <c r="Z14" s="10" t="s">
        <v>87</v>
      </c>
    </row>
    <row r="15" spans="1:26" s="12" customFormat="1" ht="45" x14ac:dyDescent="0.25">
      <c r="A15" s="2">
        <v>2022</v>
      </c>
      <c r="B15" s="3">
        <v>44743</v>
      </c>
      <c r="C15" s="3">
        <v>44834</v>
      </c>
      <c r="D15" s="2" t="s">
        <v>70</v>
      </c>
      <c r="E15" s="2" t="s">
        <v>73</v>
      </c>
      <c r="F15" s="2" t="s">
        <v>77</v>
      </c>
      <c r="G15" s="2" t="s">
        <v>83</v>
      </c>
      <c r="H15" s="4" t="s">
        <v>84</v>
      </c>
      <c r="I15" s="4" t="s">
        <v>84</v>
      </c>
      <c r="J15" s="6" t="s">
        <v>91</v>
      </c>
      <c r="K15" s="8">
        <f>14*100*4</f>
        <v>5600</v>
      </c>
      <c r="L15" s="8">
        <f t="shared" ref="L15" si="6">+K15*0.85</f>
        <v>4760</v>
      </c>
      <c r="M15" s="3">
        <v>44754</v>
      </c>
      <c r="N15" s="2">
        <v>48</v>
      </c>
      <c r="O15" s="11" t="s">
        <v>131</v>
      </c>
      <c r="P15" s="2" t="s">
        <v>82</v>
      </c>
      <c r="Q15" s="7">
        <v>0</v>
      </c>
      <c r="R15" s="7" t="s">
        <v>89</v>
      </c>
      <c r="S15" s="7" t="s">
        <v>89</v>
      </c>
      <c r="T15" s="7" t="s">
        <v>89</v>
      </c>
      <c r="U15" s="11" t="s">
        <v>132</v>
      </c>
      <c r="V15" s="5" t="s">
        <v>85</v>
      </c>
      <c r="W15" s="9" t="s">
        <v>86</v>
      </c>
      <c r="X15" s="3">
        <v>44848</v>
      </c>
      <c r="Y15" s="3">
        <v>44848</v>
      </c>
      <c r="Z15" s="10" t="s">
        <v>87</v>
      </c>
    </row>
    <row r="16" spans="1:26" ht="45" x14ac:dyDescent="0.25">
      <c r="A16" s="2">
        <v>2022</v>
      </c>
      <c r="B16" s="3">
        <v>44743</v>
      </c>
      <c r="C16" s="3">
        <v>44834</v>
      </c>
      <c r="D16" s="2" t="s">
        <v>70</v>
      </c>
      <c r="E16" s="2" t="s">
        <v>73</v>
      </c>
      <c r="F16" s="2" t="s">
        <v>77</v>
      </c>
      <c r="G16" s="2" t="s">
        <v>83</v>
      </c>
      <c r="H16" s="4" t="s">
        <v>84</v>
      </c>
      <c r="I16" s="4" t="s">
        <v>84</v>
      </c>
      <c r="J16" s="6" t="s">
        <v>91</v>
      </c>
      <c r="K16" s="8">
        <f>23*100*4</f>
        <v>9200</v>
      </c>
      <c r="L16" s="8">
        <f t="shared" ref="L16:L17" si="7">+K16*0.85</f>
        <v>7820</v>
      </c>
      <c r="M16" s="3">
        <v>44754</v>
      </c>
      <c r="N16" s="2">
        <v>48</v>
      </c>
      <c r="O16" s="11" t="s">
        <v>131</v>
      </c>
      <c r="P16" s="2" t="s">
        <v>82</v>
      </c>
      <c r="Q16" s="7">
        <v>1</v>
      </c>
      <c r="R16" s="7" t="s">
        <v>89</v>
      </c>
      <c r="S16" s="7" t="s">
        <v>89</v>
      </c>
      <c r="T16" s="7" t="s">
        <v>89</v>
      </c>
      <c r="U16" s="11" t="s">
        <v>132</v>
      </c>
      <c r="V16" s="5" t="s">
        <v>85</v>
      </c>
      <c r="W16" s="9" t="s">
        <v>86</v>
      </c>
      <c r="X16" s="3">
        <v>44848</v>
      </c>
      <c r="Y16" s="3">
        <v>44848</v>
      </c>
      <c r="Z16" s="10" t="s">
        <v>87</v>
      </c>
    </row>
    <row r="17" spans="1:26" ht="45" x14ac:dyDescent="0.25">
      <c r="A17" s="2">
        <v>2022</v>
      </c>
      <c r="B17" s="3">
        <v>44743</v>
      </c>
      <c r="C17" s="3">
        <v>44834</v>
      </c>
      <c r="D17" s="2" t="s">
        <v>70</v>
      </c>
      <c r="E17" s="2" t="s">
        <v>73</v>
      </c>
      <c r="F17" s="2" t="s">
        <v>77</v>
      </c>
      <c r="G17" s="2" t="s">
        <v>83</v>
      </c>
      <c r="H17" s="4" t="s">
        <v>84</v>
      </c>
      <c r="I17" s="4" t="s">
        <v>84</v>
      </c>
      <c r="J17" s="6" t="s">
        <v>91</v>
      </c>
      <c r="K17" s="8">
        <f>14*100*4</f>
        <v>5600</v>
      </c>
      <c r="L17" s="8">
        <f t="shared" si="7"/>
        <v>4760</v>
      </c>
      <c r="M17" s="3">
        <v>44754</v>
      </c>
      <c r="N17" s="2">
        <v>48</v>
      </c>
      <c r="O17" s="11" t="s">
        <v>131</v>
      </c>
      <c r="P17" s="2" t="s">
        <v>82</v>
      </c>
      <c r="Q17" s="7">
        <v>1</v>
      </c>
      <c r="R17" s="7" t="s">
        <v>89</v>
      </c>
      <c r="S17" s="7" t="s">
        <v>89</v>
      </c>
      <c r="T17" s="7" t="s">
        <v>89</v>
      </c>
      <c r="U17" s="11" t="s">
        <v>132</v>
      </c>
      <c r="V17" s="5" t="s">
        <v>85</v>
      </c>
      <c r="W17" s="9" t="s">
        <v>86</v>
      </c>
      <c r="X17" s="3">
        <v>44848</v>
      </c>
      <c r="Y17" s="3">
        <v>44848</v>
      </c>
      <c r="Z17" s="10" t="s">
        <v>87</v>
      </c>
    </row>
    <row r="18" spans="1:26" s="12" customFormat="1" ht="45" x14ac:dyDescent="0.25">
      <c r="A18" s="2">
        <v>2022</v>
      </c>
      <c r="B18" s="3">
        <v>44743</v>
      </c>
      <c r="C18" s="3">
        <v>44834</v>
      </c>
      <c r="D18" s="2" t="s">
        <v>70</v>
      </c>
      <c r="E18" s="2" t="s">
        <v>73</v>
      </c>
      <c r="F18" s="2" t="s">
        <v>77</v>
      </c>
      <c r="G18" s="2" t="s">
        <v>83</v>
      </c>
      <c r="H18" s="4" t="s">
        <v>84</v>
      </c>
      <c r="I18" s="4" t="s">
        <v>84</v>
      </c>
      <c r="J18" s="6" t="s">
        <v>91</v>
      </c>
      <c r="K18" s="8">
        <f>14*100*4</f>
        <v>5600</v>
      </c>
      <c r="L18" s="8">
        <f t="shared" ref="L18" si="8">+K18*0.85</f>
        <v>4760</v>
      </c>
      <c r="M18" s="3">
        <v>44754</v>
      </c>
      <c r="N18" s="2">
        <v>48</v>
      </c>
      <c r="O18" s="11" t="s">
        <v>131</v>
      </c>
      <c r="P18" s="2" t="s">
        <v>82</v>
      </c>
      <c r="Q18" s="7">
        <v>1</v>
      </c>
      <c r="R18" s="7" t="s">
        <v>89</v>
      </c>
      <c r="S18" s="7" t="s">
        <v>89</v>
      </c>
      <c r="T18" s="7" t="s">
        <v>89</v>
      </c>
      <c r="U18" s="11" t="s">
        <v>132</v>
      </c>
      <c r="V18" s="5" t="s">
        <v>85</v>
      </c>
      <c r="W18" s="9" t="s">
        <v>86</v>
      </c>
      <c r="X18" s="3">
        <v>44848</v>
      </c>
      <c r="Y18" s="3">
        <v>44848</v>
      </c>
      <c r="Z18" s="10" t="s">
        <v>87</v>
      </c>
    </row>
    <row r="19" spans="1:26" ht="45" x14ac:dyDescent="0.25">
      <c r="A19" s="2">
        <v>2022</v>
      </c>
      <c r="B19" s="3">
        <v>44743</v>
      </c>
      <c r="C19" s="3">
        <v>44834</v>
      </c>
      <c r="D19" s="2" t="s">
        <v>70</v>
      </c>
      <c r="E19" s="2" t="s">
        <v>73</v>
      </c>
      <c r="F19" s="2" t="s">
        <v>77</v>
      </c>
      <c r="G19" s="2" t="s">
        <v>83</v>
      </c>
      <c r="H19" s="4" t="s">
        <v>84</v>
      </c>
      <c r="I19" s="4" t="s">
        <v>84</v>
      </c>
      <c r="J19" s="6" t="s">
        <v>91</v>
      </c>
      <c r="K19" s="8">
        <f>16*100*4</f>
        <v>6400</v>
      </c>
      <c r="L19" s="8">
        <f t="shared" ref="L19:L20" si="9">+K19*0.85</f>
        <v>5440</v>
      </c>
      <c r="M19" s="3">
        <v>44754</v>
      </c>
      <c r="N19" s="2">
        <v>48</v>
      </c>
      <c r="O19" s="11" t="s">
        <v>131</v>
      </c>
      <c r="P19" s="2" t="s">
        <v>82</v>
      </c>
      <c r="Q19" s="7">
        <v>1</v>
      </c>
      <c r="R19" s="7" t="s">
        <v>89</v>
      </c>
      <c r="S19" s="7" t="s">
        <v>89</v>
      </c>
      <c r="T19" s="7" t="s">
        <v>89</v>
      </c>
      <c r="U19" s="11" t="s">
        <v>132</v>
      </c>
      <c r="V19" s="5" t="s">
        <v>85</v>
      </c>
      <c r="W19" s="9" t="s">
        <v>86</v>
      </c>
      <c r="X19" s="3">
        <v>44848</v>
      </c>
      <c r="Y19" s="3">
        <v>44848</v>
      </c>
      <c r="Z19" s="10" t="s">
        <v>87</v>
      </c>
    </row>
    <row r="20" spans="1:26" ht="45" x14ac:dyDescent="0.25">
      <c r="A20" s="2">
        <v>2022</v>
      </c>
      <c r="B20" s="3">
        <v>44743</v>
      </c>
      <c r="C20" s="3">
        <v>44834</v>
      </c>
      <c r="D20" s="2" t="s">
        <v>70</v>
      </c>
      <c r="E20" s="2" t="s">
        <v>73</v>
      </c>
      <c r="F20" s="2" t="s">
        <v>77</v>
      </c>
      <c r="G20" s="2" t="s">
        <v>83</v>
      </c>
      <c r="H20" s="4" t="s">
        <v>84</v>
      </c>
      <c r="I20" s="4" t="s">
        <v>84</v>
      </c>
      <c r="J20" s="6" t="s">
        <v>91</v>
      </c>
      <c r="K20" s="8">
        <f>24*100*4</f>
        <v>9600</v>
      </c>
      <c r="L20" s="8">
        <f t="shared" si="9"/>
        <v>8160</v>
      </c>
      <c r="M20" s="3">
        <v>44754</v>
      </c>
      <c r="N20" s="2">
        <v>48</v>
      </c>
      <c r="O20" s="11" t="s">
        <v>131</v>
      </c>
      <c r="P20" s="2" t="s">
        <v>82</v>
      </c>
      <c r="Q20" s="7">
        <v>1</v>
      </c>
      <c r="R20" s="7" t="s">
        <v>89</v>
      </c>
      <c r="S20" s="7" t="s">
        <v>89</v>
      </c>
      <c r="T20" s="7" t="s">
        <v>89</v>
      </c>
      <c r="U20" s="11" t="s">
        <v>132</v>
      </c>
      <c r="V20" s="5" t="s">
        <v>85</v>
      </c>
      <c r="W20" s="9" t="s">
        <v>86</v>
      </c>
      <c r="X20" s="3">
        <v>44848</v>
      </c>
      <c r="Y20" s="3">
        <v>44848</v>
      </c>
      <c r="Z20" s="10" t="s">
        <v>87</v>
      </c>
    </row>
    <row r="21" spans="1:26" ht="45" x14ac:dyDescent="0.25">
      <c r="A21" s="2">
        <v>2022</v>
      </c>
      <c r="B21" s="3">
        <v>44743</v>
      </c>
      <c r="C21" s="3">
        <v>44834</v>
      </c>
      <c r="D21" s="2" t="s">
        <v>70</v>
      </c>
      <c r="E21" s="2" t="s">
        <v>73</v>
      </c>
      <c r="F21" s="2" t="s">
        <v>77</v>
      </c>
      <c r="G21" s="2" t="s">
        <v>83</v>
      </c>
      <c r="H21" s="4" t="s">
        <v>84</v>
      </c>
      <c r="I21" s="4" t="s">
        <v>84</v>
      </c>
      <c r="J21" s="6" t="s">
        <v>91</v>
      </c>
      <c r="K21" s="8">
        <f>21*100*4</f>
        <v>8400</v>
      </c>
      <c r="L21" s="8">
        <f t="shared" ref="L21" si="10">+K21*0.85</f>
        <v>7140</v>
      </c>
      <c r="M21" s="3">
        <v>44754</v>
      </c>
      <c r="N21" s="2">
        <v>48</v>
      </c>
      <c r="O21" s="11" t="s">
        <v>131</v>
      </c>
      <c r="P21" s="2" t="s">
        <v>82</v>
      </c>
      <c r="Q21" s="7">
        <v>4</v>
      </c>
      <c r="R21" s="7" t="s">
        <v>89</v>
      </c>
      <c r="S21" s="7" t="s">
        <v>89</v>
      </c>
      <c r="T21" s="7" t="s">
        <v>89</v>
      </c>
      <c r="U21" s="11" t="s">
        <v>132</v>
      </c>
      <c r="V21" s="5" t="s">
        <v>85</v>
      </c>
      <c r="W21" s="9" t="s">
        <v>86</v>
      </c>
      <c r="X21" s="3">
        <v>44848</v>
      </c>
      <c r="Y21" s="3">
        <v>44848</v>
      </c>
      <c r="Z21" s="10" t="s">
        <v>87</v>
      </c>
    </row>
    <row r="22" spans="1:26" ht="45" x14ac:dyDescent="0.25">
      <c r="A22" s="2">
        <v>2022</v>
      </c>
      <c r="B22" s="3">
        <v>44743</v>
      </c>
      <c r="C22" s="3">
        <v>44834</v>
      </c>
      <c r="D22" s="2" t="s">
        <v>70</v>
      </c>
      <c r="E22" s="2" t="s">
        <v>73</v>
      </c>
      <c r="F22" s="2" t="s">
        <v>77</v>
      </c>
      <c r="G22" s="2" t="s">
        <v>83</v>
      </c>
      <c r="H22" s="4" t="s">
        <v>84</v>
      </c>
      <c r="I22" s="4" t="s">
        <v>84</v>
      </c>
      <c r="J22" s="6" t="s">
        <v>92</v>
      </c>
      <c r="K22" s="8">
        <f>25*100*4</f>
        <v>10000</v>
      </c>
      <c r="L22" s="8">
        <f t="shared" ref="L22" si="11">+K22*0.85</f>
        <v>8500</v>
      </c>
      <c r="M22" s="3">
        <v>44754</v>
      </c>
      <c r="N22" s="2">
        <v>48</v>
      </c>
      <c r="O22" s="11" t="s">
        <v>131</v>
      </c>
      <c r="P22" s="2" t="s">
        <v>82</v>
      </c>
      <c r="Q22" s="7">
        <v>0</v>
      </c>
      <c r="R22" s="7" t="s">
        <v>89</v>
      </c>
      <c r="S22" s="7" t="s">
        <v>89</v>
      </c>
      <c r="T22" s="7" t="s">
        <v>89</v>
      </c>
      <c r="U22" s="11" t="s">
        <v>132</v>
      </c>
      <c r="V22" s="5" t="s">
        <v>85</v>
      </c>
      <c r="W22" s="9" t="s">
        <v>86</v>
      </c>
      <c r="X22" s="3">
        <v>44848</v>
      </c>
      <c r="Y22" s="3">
        <v>44848</v>
      </c>
      <c r="Z22" s="10" t="s">
        <v>87</v>
      </c>
    </row>
    <row r="23" spans="1:26" s="12" customFormat="1" ht="45" x14ac:dyDescent="0.25">
      <c r="A23" s="2">
        <v>2022</v>
      </c>
      <c r="B23" s="3">
        <v>44743</v>
      </c>
      <c r="C23" s="3">
        <v>44834</v>
      </c>
      <c r="D23" s="2" t="s">
        <v>70</v>
      </c>
      <c r="E23" s="2" t="s">
        <v>73</v>
      </c>
      <c r="F23" s="2" t="s">
        <v>77</v>
      </c>
      <c r="G23" s="2" t="s">
        <v>83</v>
      </c>
      <c r="H23" s="4" t="s">
        <v>84</v>
      </c>
      <c r="I23" s="4" t="s">
        <v>84</v>
      </c>
      <c r="J23" s="6" t="s">
        <v>92</v>
      </c>
      <c r="K23" s="8">
        <f>25*100*4</f>
        <v>10000</v>
      </c>
      <c r="L23" s="8">
        <f t="shared" ref="L23" si="12">+K23*0.85</f>
        <v>8500</v>
      </c>
      <c r="M23" s="3">
        <v>44754</v>
      </c>
      <c r="N23" s="2">
        <v>48</v>
      </c>
      <c r="O23" s="11" t="s">
        <v>131</v>
      </c>
      <c r="P23" s="2" t="s">
        <v>82</v>
      </c>
      <c r="Q23" s="7">
        <v>0</v>
      </c>
      <c r="R23" s="7" t="s">
        <v>89</v>
      </c>
      <c r="S23" s="7" t="s">
        <v>89</v>
      </c>
      <c r="T23" s="7" t="s">
        <v>89</v>
      </c>
      <c r="U23" s="11" t="s">
        <v>132</v>
      </c>
      <c r="V23" s="5" t="s">
        <v>85</v>
      </c>
      <c r="W23" s="9" t="s">
        <v>86</v>
      </c>
      <c r="X23" s="3">
        <v>44848</v>
      </c>
      <c r="Y23" s="3">
        <v>44848</v>
      </c>
      <c r="Z23" s="10" t="s">
        <v>87</v>
      </c>
    </row>
    <row r="24" spans="1:26" ht="45" x14ac:dyDescent="0.25">
      <c r="A24" s="2">
        <v>2022</v>
      </c>
      <c r="B24" s="3">
        <v>44743</v>
      </c>
      <c r="C24" s="3">
        <v>44834</v>
      </c>
      <c r="D24" s="2" t="s">
        <v>70</v>
      </c>
      <c r="E24" s="2" t="s">
        <v>73</v>
      </c>
      <c r="F24" s="2" t="s">
        <v>77</v>
      </c>
      <c r="G24" s="2" t="s">
        <v>83</v>
      </c>
      <c r="H24" s="4" t="s">
        <v>84</v>
      </c>
      <c r="I24" s="4" t="s">
        <v>84</v>
      </c>
      <c r="J24" s="6" t="s">
        <v>92</v>
      </c>
      <c r="K24" s="8">
        <f>26*100*4</f>
        <v>10400</v>
      </c>
      <c r="L24" s="8">
        <f t="shared" ref="L24" si="13">+K24*0.85</f>
        <v>8840</v>
      </c>
      <c r="M24" s="3">
        <v>44754</v>
      </c>
      <c r="N24" s="2">
        <v>48</v>
      </c>
      <c r="O24" s="11" t="s">
        <v>131</v>
      </c>
      <c r="P24" s="2" t="s">
        <v>82</v>
      </c>
      <c r="Q24" s="7">
        <v>0</v>
      </c>
      <c r="R24" s="7" t="s">
        <v>89</v>
      </c>
      <c r="S24" s="7" t="s">
        <v>89</v>
      </c>
      <c r="T24" s="7" t="s">
        <v>89</v>
      </c>
      <c r="U24" s="11" t="s">
        <v>132</v>
      </c>
      <c r="V24" s="5" t="s">
        <v>85</v>
      </c>
      <c r="W24" s="9" t="s">
        <v>86</v>
      </c>
      <c r="X24" s="3">
        <v>44848</v>
      </c>
      <c r="Y24" s="3">
        <v>44848</v>
      </c>
      <c r="Z24" s="10" t="s">
        <v>87</v>
      </c>
    </row>
    <row r="25" spans="1:26" ht="45" x14ac:dyDescent="0.25">
      <c r="A25" s="2">
        <v>2022</v>
      </c>
      <c r="B25" s="3">
        <v>44743</v>
      </c>
      <c r="C25" s="3">
        <v>44834</v>
      </c>
      <c r="D25" s="2" t="s">
        <v>70</v>
      </c>
      <c r="E25" s="2" t="s">
        <v>73</v>
      </c>
      <c r="F25" s="2" t="s">
        <v>77</v>
      </c>
      <c r="G25" s="2" t="s">
        <v>83</v>
      </c>
      <c r="H25" s="4" t="s">
        <v>84</v>
      </c>
      <c r="I25" s="4" t="s">
        <v>84</v>
      </c>
      <c r="J25" s="6" t="s">
        <v>92</v>
      </c>
      <c r="K25" s="8">
        <f>27*100*4</f>
        <v>10800</v>
      </c>
      <c r="L25" s="8">
        <f t="shared" ref="L25:L26" si="14">+K25*0.85</f>
        <v>9180</v>
      </c>
      <c r="M25" s="3">
        <v>44754</v>
      </c>
      <c r="N25" s="2">
        <v>48</v>
      </c>
      <c r="O25" s="11" t="s">
        <v>131</v>
      </c>
      <c r="P25" s="2" t="s">
        <v>82</v>
      </c>
      <c r="Q25" s="7">
        <v>2</v>
      </c>
      <c r="R25" s="7" t="s">
        <v>89</v>
      </c>
      <c r="S25" s="7" t="s">
        <v>89</v>
      </c>
      <c r="T25" s="7" t="s">
        <v>89</v>
      </c>
      <c r="U25" s="11" t="s">
        <v>132</v>
      </c>
      <c r="V25" s="5" t="s">
        <v>85</v>
      </c>
      <c r="W25" s="9" t="s">
        <v>86</v>
      </c>
      <c r="X25" s="3">
        <v>44848</v>
      </c>
      <c r="Y25" s="3">
        <v>44848</v>
      </c>
      <c r="Z25" s="10" t="s">
        <v>87</v>
      </c>
    </row>
    <row r="26" spans="1:26" ht="45" x14ac:dyDescent="0.25">
      <c r="A26" s="2">
        <v>2022</v>
      </c>
      <c r="B26" s="3">
        <v>44743</v>
      </c>
      <c r="C26" s="3">
        <v>44834</v>
      </c>
      <c r="D26" s="2" t="s">
        <v>70</v>
      </c>
      <c r="E26" s="2" t="s">
        <v>73</v>
      </c>
      <c r="F26" s="2" t="s">
        <v>77</v>
      </c>
      <c r="G26" s="2" t="s">
        <v>83</v>
      </c>
      <c r="H26" s="4" t="s">
        <v>84</v>
      </c>
      <c r="I26" s="4" t="s">
        <v>84</v>
      </c>
      <c r="J26" s="6" t="s">
        <v>92</v>
      </c>
      <c r="K26" s="8">
        <f>25*100*4</f>
        <v>10000</v>
      </c>
      <c r="L26" s="8">
        <f t="shared" si="14"/>
        <v>8500</v>
      </c>
      <c r="M26" s="3">
        <v>44754</v>
      </c>
      <c r="N26" s="2">
        <v>48</v>
      </c>
      <c r="O26" s="11" t="s">
        <v>131</v>
      </c>
      <c r="P26" s="2" t="s">
        <v>82</v>
      </c>
      <c r="Q26" s="7">
        <v>8</v>
      </c>
      <c r="R26" s="7" t="s">
        <v>89</v>
      </c>
      <c r="S26" s="7" t="s">
        <v>89</v>
      </c>
      <c r="T26" s="7" t="s">
        <v>89</v>
      </c>
      <c r="U26" s="11" t="s">
        <v>132</v>
      </c>
      <c r="V26" s="5" t="s">
        <v>85</v>
      </c>
      <c r="W26" s="9" t="s">
        <v>86</v>
      </c>
      <c r="X26" s="3">
        <v>44848</v>
      </c>
      <c r="Y26" s="3">
        <v>44848</v>
      </c>
      <c r="Z26" s="10" t="s">
        <v>87</v>
      </c>
    </row>
    <row r="27" spans="1:26" ht="45" x14ac:dyDescent="0.25">
      <c r="A27" s="2">
        <v>2022</v>
      </c>
      <c r="B27" s="3">
        <v>44743</v>
      </c>
      <c r="C27" s="3">
        <v>44834</v>
      </c>
      <c r="D27" s="2" t="s">
        <v>70</v>
      </c>
      <c r="E27" s="2" t="s">
        <v>73</v>
      </c>
      <c r="F27" s="2" t="s">
        <v>77</v>
      </c>
      <c r="G27" s="2" t="s">
        <v>83</v>
      </c>
      <c r="H27" s="4" t="s">
        <v>84</v>
      </c>
      <c r="I27" s="4" t="s">
        <v>84</v>
      </c>
      <c r="J27" s="6" t="s">
        <v>92</v>
      </c>
      <c r="K27" s="8">
        <f>11*100*4</f>
        <v>4400</v>
      </c>
      <c r="L27" s="8">
        <f t="shared" ref="L27" si="15">+K27*0.85</f>
        <v>3740</v>
      </c>
      <c r="M27" s="3">
        <v>44754</v>
      </c>
      <c r="N27" s="2">
        <v>48</v>
      </c>
      <c r="O27" s="11" t="s">
        <v>131</v>
      </c>
      <c r="P27" s="2" t="s">
        <v>82</v>
      </c>
      <c r="Q27" s="7">
        <v>0</v>
      </c>
      <c r="R27" s="7" t="s">
        <v>89</v>
      </c>
      <c r="S27" s="7" t="s">
        <v>89</v>
      </c>
      <c r="T27" s="7" t="s">
        <v>89</v>
      </c>
      <c r="U27" s="11" t="s">
        <v>132</v>
      </c>
      <c r="V27" s="5" t="s">
        <v>85</v>
      </c>
      <c r="W27" s="9" t="s">
        <v>86</v>
      </c>
      <c r="X27" s="3">
        <v>44848</v>
      </c>
      <c r="Y27" s="3">
        <v>44848</v>
      </c>
      <c r="Z27" s="10" t="s">
        <v>87</v>
      </c>
    </row>
    <row r="28" spans="1:26" ht="45" x14ac:dyDescent="0.25">
      <c r="A28" s="2">
        <v>2022</v>
      </c>
      <c r="B28" s="3">
        <v>44743</v>
      </c>
      <c r="C28" s="3">
        <v>44834</v>
      </c>
      <c r="D28" s="2" t="s">
        <v>70</v>
      </c>
      <c r="E28" s="2" t="s">
        <v>73</v>
      </c>
      <c r="F28" s="2" t="s">
        <v>77</v>
      </c>
      <c r="G28" s="2" t="s">
        <v>83</v>
      </c>
      <c r="H28" s="4" t="s">
        <v>84</v>
      </c>
      <c r="I28" s="4" t="s">
        <v>84</v>
      </c>
      <c r="J28" s="6" t="s">
        <v>93</v>
      </c>
      <c r="K28" s="8">
        <f>28*100*4</f>
        <v>11200</v>
      </c>
      <c r="L28" s="8">
        <f t="shared" ref="L28" si="16">+K28*0.85</f>
        <v>9520</v>
      </c>
      <c r="M28" s="3">
        <v>44754</v>
      </c>
      <c r="N28" s="2">
        <v>48</v>
      </c>
      <c r="O28" s="11" t="s">
        <v>131</v>
      </c>
      <c r="P28" s="2" t="s">
        <v>82</v>
      </c>
      <c r="Q28" s="7">
        <v>4</v>
      </c>
      <c r="R28" s="7" t="s">
        <v>89</v>
      </c>
      <c r="S28" s="7" t="s">
        <v>89</v>
      </c>
      <c r="T28" s="7" t="s">
        <v>89</v>
      </c>
      <c r="U28" s="11" t="s">
        <v>132</v>
      </c>
      <c r="V28" s="5" t="s">
        <v>85</v>
      </c>
      <c r="W28" s="9" t="s">
        <v>86</v>
      </c>
      <c r="X28" s="3">
        <v>44848</v>
      </c>
      <c r="Y28" s="3">
        <v>44848</v>
      </c>
      <c r="Z28" s="10" t="s">
        <v>87</v>
      </c>
    </row>
    <row r="29" spans="1:26" ht="45" x14ac:dyDescent="0.25">
      <c r="A29" s="2">
        <v>2022</v>
      </c>
      <c r="B29" s="3">
        <v>44743</v>
      </c>
      <c r="C29" s="3">
        <v>44834</v>
      </c>
      <c r="D29" s="2" t="s">
        <v>70</v>
      </c>
      <c r="E29" s="2" t="s">
        <v>73</v>
      </c>
      <c r="F29" s="2" t="s">
        <v>77</v>
      </c>
      <c r="G29" s="2" t="s">
        <v>83</v>
      </c>
      <c r="H29" s="4" t="s">
        <v>84</v>
      </c>
      <c r="I29" s="4" t="s">
        <v>84</v>
      </c>
      <c r="J29" s="6" t="s">
        <v>94</v>
      </c>
      <c r="K29" s="8">
        <f>24*100*4</f>
        <v>9600</v>
      </c>
      <c r="L29" s="8">
        <f t="shared" ref="L29" si="17">+K29*0.85</f>
        <v>8160</v>
      </c>
      <c r="M29" s="3">
        <v>44754</v>
      </c>
      <c r="N29" s="2">
        <v>48</v>
      </c>
      <c r="O29" s="11" t="s">
        <v>131</v>
      </c>
      <c r="P29" s="2" t="s">
        <v>82</v>
      </c>
      <c r="Q29" s="7">
        <v>1</v>
      </c>
      <c r="R29" s="7" t="s">
        <v>89</v>
      </c>
      <c r="S29" s="7" t="s">
        <v>89</v>
      </c>
      <c r="T29" s="7" t="s">
        <v>89</v>
      </c>
      <c r="U29" s="11" t="s">
        <v>132</v>
      </c>
      <c r="V29" s="5" t="s">
        <v>85</v>
      </c>
      <c r="W29" s="9" t="s">
        <v>86</v>
      </c>
      <c r="X29" s="3">
        <v>44848</v>
      </c>
      <c r="Y29" s="3">
        <v>44848</v>
      </c>
      <c r="Z29" s="10" t="s">
        <v>87</v>
      </c>
    </row>
    <row r="30" spans="1:26" ht="45" x14ac:dyDescent="0.25">
      <c r="A30" s="2">
        <v>2022</v>
      </c>
      <c r="B30" s="3">
        <v>44743</v>
      </c>
      <c r="C30" s="3">
        <v>44834</v>
      </c>
      <c r="D30" s="2" t="s">
        <v>70</v>
      </c>
      <c r="E30" s="2" t="s">
        <v>73</v>
      </c>
      <c r="F30" s="2" t="s">
        <v>77</v>
      </c>
      <c r="G30" s="2" t="s">
        <v>83</v>
      </c>
      <c r="H30" s="4" t="s">
        <v>84</v>
      </c>
      <c r="I30" s="4" t="s">
        <v>84</v>
      </c>
      <c r="J30" s="6" t="s">
        <v>94</v>
      </c>
      <c r="K30" s="8">
        <f>24*100*4</f>
        <v>9600</v>
      </c>
      <c r="L30" s="8">
        <f t="shared" ref="L30" si="18">+K30*0.85</f>
        <v>8160</v>
      </c>
      <c r="M30" s="3">
        <v>44754</v>
      </c>
      <c r="N30" s="2">
        <v>48</v>
      </c>
      <c r="O30" s="11" t="s">
        <v>131</v>
      </c>
      <c r="P30" s="2" t="s">
        <v>82</v>
      </c>
      <c r="Q30" s="7">
        <v>0</v>
      </c>
      <c r="R30" s="7" t="s">
        <v>89</v>
      </c>
      <c r="S30" s="7" t="s">
        <v>89</v>
      </c>
      <c r="T30" s="7" t="s">
        <v>89</v>
      </c>
      <c r="U30" s="11" t="s">
        <v>132</v>
      </c>
      <c r="V30" s="5" t="s">
        <v>85</v>
      </c>
      <c r="W30" s="9" t="s">
        <v>86</v>
      </c>
      <c r="X30" s="3">
        <v>44848</v>
      </c>
      <c r="Y30" s="3">
        <v>44848</v>
      </c>
      <c r="Z30" s="10" t="s">
        <v>87</v>
      </c>
    </row>
    <row r="31" spans="1:26" ht="45" x14ac:dyDescent="0.25">
      <c r="A31" s="2">
        <v>2022</v>
      </c>
      <c r="B31" s="3">
        <v>44743</v>
      </c>
      <c r="C31" s="3">
        <v>44834</v>
      </c>
      <c r="D31" s="2" t="s">
        <v>70</v>
      </c>
      <c r="E31" s="2" t="s">
        <v>73</v>
      </c>
      <c r="F31" s="2" t="s">
        <v>77</v>
      </c>
      <c r="G31" s="2" t="s">
        <v>83</v>
      </c>
      <c r="H31" s="4" t="s">
        <v>84</v>
      </c>
      <c r="I31" s="4" t="s">
        <v>84</v>
      </c>
      <c r="J31" s="6" t="s">
        <v>94</v>
      </c>
      <c r="K31" s="8">
        <f t="shared" ref="K31:K37" si="19">24*100*4</f>
        <v>9600</v>
      </c>
      <c r="L31" s="8">
        <f t="shared" ref="L31:L33" si="20">+K31*0.85</f>
        <v>8160</v>
      </c>
      <c r="M31" s="3">
        <v>44754</v>
      </c>
      <c r="N31" s="2">
        <v>48</v>
      </c>
      <c r="O31" s="11" t="s">
        <v>131</v>
      </c>
      <c r="P31" s="2" t="s">
        <v>82</v>
      </c>
      <c r="Q31" s="7">
        <v>0</v>
      </c>
      <c r="R31" s="7" t="s">
        <v>89</v>
      </c>
      <c r="S31" s="7" t="s">
        <v>89</v>
      </c>
      <c r="T31" s="7" t="s">
        <v>89</v>
      </c>
      <c r="U31" s="11" t="s">
        <v>132</v>
      </c>
      <c r="V31" s="5" t="s">
        <v>85</v>
      </c>
      <c r="W31" s="9" t="s">
        <v>86</v>
      </c>
      <c r="X31" s="3">
        <v>44848</v>
      </c>
      <c r="Y31" s="3">
        <v>44848</v>
      </c>
      <c r="Z31" s="10" t="s">
        <v>87</v>
      </c>
    </row>
    <row r="32" spans="1:26" ht="45" x14ac:dyDescent="0.25">
      <c r="A32" s="2">
        <v>2022</v>
      </c>
      <c r="B32" s="3">
        <v>44743</v>
      </c>
      <c r="C32" s="3">
        <v>44834</v>
      </c>
      <c r="D32" s="2" t="s">
        <v>70</v>
      </c>
      <c r="E32" s="2" t="s">
        <v>73</v>
      </c>
      <c r="F32" s="2" t="s">
        <v>77</v>
      </c>
      <c r="G32" s="2" t="s">
        <v>83</v>
      </c>
      <c r="H32" s="4" t="s">
        <v>84</v>
      </c>
      <c r="I32" s="4" t="s">
        <v>84</v>
      </c>
      <c r="J32" s="6" t="s">
        <v>94</v>
      </c>
      <c r="K32" s="8">
        <f t="shared" si="19"/>
        <v>9600</v>
      </c>
      <c r="L32" s="8">
        <f t="shared" si="20"/>
        <v>8160</v>
      </c>
      <c r="M32" s="3">
        <v>44754</v>
      </c>
      <c r="N32" s="2">
        <v>48</v>
      </c>
      <c r="O32" s="11" t="s">
        <v>131</v>
      </c>
      <c r="P32" s="2" t="s">
        <v>82</v>
      </c>
      <c r="Q32" s="7">
        <v>0</v>
      </c>
      <c r="R32" s="7" t="s">
        <v>89</v>
      </c>
      <c r="S32" s="7" t="s">
        <v>89</v>
      </c>
      <c r="T32" s="7" t="s">
        <v>89</v>
      </c>
      <c r="U32" s="11" t="s">
        <v>132</v>
      </c>
      <c r="V32" s="5" t="s">
        <v>85</v>
      </c>
      <c r="W32" s="9" t="s">
        <v>86</v>
      </c>
      <c r="X32" s="3">
        <v>44848</v>
      </c>
      <c r="Y32" s="3">
        <v>44848</v>
      </c>
      <c r="Z32" s="10" t="s">
        <v>87</v>
      </c>
    </row>
    <row r="33" spans="1:26" ht="45" x14ac:dyDescent="0.25">
      <c r="A33" s="2">
        <v>2022</v>
      </c>
      <c r="B33" s="3">
        <v>44743</v>
      </c>
      <c r="C33" s="3">
        <v>44834</v>
      </c>
      <c r="D33" s="2" t="s">
        <v>70</v>
      </c>
      <c r="E33" s="2" t="s">
        <v>73</v>
      </c>
      <c r="F33" s="2" t="s">
        <v>77</v>
      </c>
      <c r="G33" s="2" t="s">
        <v>83</v>
      </c>
      <c r="H33" s="4" t="s">
        <v>84</v>
      </c>
      <c r="I33" s="4" t="s">
        <v>84</v>
      </c>
      <c r="J33" s="6" t="s">
        <v>94</v>
      </c>
      <c r="K33" s="8">
        <f t="shared" si="19"/>
        <v>9600</v>
      </c>
      <c r="L33" s="8">
        <f t="shared" si="20"/>
        <v>8160</v>
      </c>
      <c r="M33" s="3">
        <v>44754</v>
      </c>
      <c r="N33" s="2">
        <v>48</v>
      </c>
      <c r="O33" s="11" t="s">
        <v>131</v>
      </c>
      <c r="P33" s="2" t="s">
        <v>82</v>
      </c>
      <c r="Q33" s="7">
        <v>0</v>
      </c>
      <c r="R33" s="7" t="s">
        <v>89</v>
      </c>
      <c r="S33" s="7" t="s">
        <v>89</v>
      </c>
      <c r="T33" s="7" t="s">
        <v>89</v>
      </c>
      <c r="U33" s="11" t="s">
        <v>132</v>
      </c>
      <c r="V33" s="5" t="s">
        <v>85</v>
      </c>
      <c r="W33" s="9" t="s">
        <v>86</v>
      </c>
      <c r="X33" s="3">
        <v>44848</v>
      </c>
      <c r="Y33" s="3">
        <v>44848</v>
      </c>
      <c r="Z33" s="10" t="s">
        <v>87</v>
      </c>
    </row>
    <row r="34" spans="1:26" ht="45" x14ac:dyDescent="0.25">
      <c r="A34" s="2">
        <v>2022</v>
      </c>
      <c r="B34" s="3">
        <v>44743</v>
      </c>
      <c r="C34" s="3">
        <v>44834</v>
      </c>
      <c r="D34" s="2" t="s">
        <v>70</v>
      </c>
      <c r="E34" s="2" t="s">
        <v>73</v>
      </c>
      <c r="F34" s="2" t="s">
        <v>77</v>
      </c>
      <c r="G34" s="2" t="s">
        <v>83</v>
      </c>
      <c r="H34" s="4" t="s">
        <v>84</v>
      </c>
      <c r="I34" s="4" t="s">
        <v>84</v>
      </c>
      <c r="J34" s="6" t="s">
        <v>94</v>
      </c>
      <c r="K34" s="8">
        <f t="shared" si="19"/>
        <v>9600</v>
      </c>
      <c r="L34" s="8">
        <f t="shared" ref="L34:L36" si="21">+K34*0.85</f>
        <v>8160</v>
      </c>
      <c r="M34" s="3">
        <v>44754</v>
      </c>
      <c r="N34" s="2">
        <v>48</v>
      </c>
      <c r="O34" s="11" t="s">
        <v>131</v>
      </c>
      <c r="P34" s="2" t="s">
        <v>82</v>
      </c>
      <c r="Q34" s="7">
        <v>0</v>
      </c>
      <c r="R34" s="7" t="s">
        <v>89</v>
      </c>
      <c r="S34" s="7" t="s">
        <v>89</v>
      </c>
      <c r="T34" s="7" t="s">
        <v>89</v>
      </c>
      <c r="U34" s="11" t="s">
        <v>132</v>
      </c>
      <c r="V34" s="5" t="s">
        <v>85</v>
      </c>
      <c r="W34" s="9" t="s">
        <v>86</v>
      </c>
      <c r="X34" s="3">
        <v>44848</v>
      </c>
      <c r="Y34" s="3">
        <v>44848</v>
      </c>
      <c r="Z34" s="10" t="s">
        <v>87</v>
      </c>
    </row>
    <row r="35" spans="1:26" ht="45" x14ac:dyDescent="0.25">
      <c r="A35" s="2">
        <v>2022</v>
      </c>
      <c r="B35" s="3">
        <v>44743</v>
      </c>
      <c r="C35" s="3">
        <v>44834</v>
      </c>
      <c r="D35" s="2" t="s">
        <v>70</v>
      </c>
      <c r="E35" s="2" t="s">
        <v>73</v>
      </c>
      <c r="F35" s="2" t="s">
        <v>77</v>
      </c>
      <c r="G35" s="2" t="s">
        <v>83</v>
      </c>
      <c r="H35" s="4" t="s">
        <v>84</v>
      </c>
      <c r="I35" s="4" t="s">
        <v>84</v>
      </c>
      <c r="J35" s="6" t="s">
        <v>94</v>
      </c>
      <c r="K35" s="8">
        <f t="shared" si="19"/>
        <v>9600</v>
      </c>
      <c r="L35" s="8">
        <f t="shared" si="21"/>
        <v>8160</v>
      </c>
      <c r="M35" s="3">
        <v>44754</v>
      </c>
      <c r="N35" s="2">
        <v>48</v>
      </c>
      <c r="O35" s="11" t="s">
        <v>131</v>
      </c>
      <c r="P35" s="2" t="s">
        <v>82</v>
      </c>
      <c r="Q35" s="7">
        <v>0</v>
      </c>
      <c r="R35" s="7" t="s">
        <v>89</v>
      </c>
      <c r="S35" s="7" t="s">
        <v>89</v>
      </c>
      <c r="T35" s="7" t="s">
        <v>89</v>
      </c>
      <c r="U35" s="11" t="s">
        <v>132</v>
      </c>
      <c r="V35" s="5" t="s">
        <v>85</v>
      </c>
      <c r="W35" s="9" t="s">
        <v>86</v>
      </c>
      <c r="X35" s="3">
        <v>44848</v>
      </c>
      <c r="Y35" s="3">
        <v>44848</v>
      </c>
      <c r="Z35" s="10" t="s">
        <v>87</v>
      </c>
    </row>
    <row r="36" spans="1:26" ht="45" x14ac:dyDescent="0.25">
      <c r="A36" s="2">
        <v>2022</v>
      </c>
      <c r="B36" s="3">
        <v>44743</v>
      </c>
      <c r="C36" s="3">
        <v>44834</v>
      </c>
      <c r="D36" s="2" t="s">
        <v>70</v>
      </c>
      <c r="E36" s="2" t="s">
        <v>73</v>
      </c>
      <c r="F36" s="2" t="s">
        <v>77</v>
      </c>
      <c r="G36" s="2" t="s">
        <v>83</v>
      </c>
      <c r="H36" s="4" t="s">
        <v>84</v>
      </c>
      <c r="I36" s="4" t="s">
        <v>84</v>
      </c>
      <c r="J36" s="6" t="s">
        <v>94</v>
      </c>
      <c r="K36" s="8">
        <f t="shared" si="19"/>
        <v>9600</v>
      </c>
      <c r="L36" s="8">
        <f t="shared" si="21"/>
        <v>8160</v>
      </c>
      <c r="M36" s="3">
        <v>44754</v>
      </c>
      <c r="N36" s="2">
        <v>48</v>
      </c>
      <c r="O36" s="11" t="s">
        <v>131</v>
      </c>
      <c r="P36" s="2" t="s">
        <v>82</v>
      </c>
      <c r="Q36" s="7">
        <v>1</v>
      </c>
      <c r="R36" s="7" t="s">
        <v>89</v>
      </c>
      <c r="S36" s="7" t="s">
        <v>89</v>
      </c>
      <c r="T36" s="7" t="s">
        <v>89</v>
      </c>
      <c r="U36" s="11" t="s">
        <v>132</v>
      </c>
      <c r="V36" s="5" t="s">
        <v>85</v>
      </c>
      <c r="W36" s="9" t="s">
        <v>86</v>
      </c>
      <c r="X36" s="3">
        <v>44848</v>
      </c>
      <c r="Y36" s="3">
        <v>44848</v>
      </c>
      <c r="Z36" s="10" t="s">
        <v>87</v>
      </c>
    </row>
    <row r="37" spans="1:26" ht="45" x14ac:dyDescent="0.25">
      <c r="A37" s="2">
        <v>2022</v>
      </c>
      <c r="B37" s="3">
        <v>44743</v>
      </c>
      <c r="C37" s="3">
        <v>44834</v>
      </c>
      <c r="D37" s="2" t="s">
        <v>70</v>
      </c>
      <c r="E37" s="2" t="s">
        <v>73</v>
      </c>
      <c r="F37" s="2" t="s">
        <v>77</v>
      </c>
      <c r="G37" s="2" t="s">
        <v>83</v>
      </c>
      <c r="H37" s="4" t="s">
        <v>84</v>
      </c>
      <c r="I37" s="4" t="s">
        <v>84</v>
      </c>
      <c r="J37" s="6" t="s">
        <v>94</v>
      </c>
      <c r="K37" s="8">
        <f t="shared" si="19"/>
        <v>9600</v>
      </c>
      <c r="L37" s="8">
        <f t="shared" ref="L37:L38" si="22">+K37*0.85</f>
        <v>8160</v>
      </c>
      <c r="M37" s="3">
        <v>44754</v>
      </c>
      <c r="N37" s="2">
        <v>48</v>
      </c>
      <c r="O37" s="11" t="s">
        <v>131</v>
      </c>
      <c r="P37" s="2" t="s">
        <v>82</v>
      </c>
      <c r="Q37" s="7">
        <v>0</v>
      </c>
      <c r="R37" s="7" t="s">
        <v>89</v>
      </c>
      <c r="S37" s="7" t="s">
        <v>89</v>
      </c>
      <c r="T37" s="7" t="s">
        <v>89</v>
      </c>
      <c r="U37" s="11" t="s">
        <v>132</v>
      </c>
      <c r="V37" s="5" t="s">
        <v>85</v>
      </c>
      <c r="W37" s="9" t="s">
        <v>86</v>
      </c>
      <c r="X37" s="3">
        <v>44848</v>
      </c>
      <c r="Y37" s="3">
        <v>44848</v>
      </c>
      <c r="Z37" s="10" t="s">
        <v>87</v>
      </c>
    </row>
    <row r="38" spans="1:26" ht="45" x14ac:dyDescent="0.25">
      <c r="A38" s="2">
        <v>2022</v>
      </c>
      <c r="B38" s="3">
        <v>44743</v>
      </c>
      <c r="C38" s="3">
        <v>44834</v>
      </c>
      <c r="D38" s="2" t="s">
        <v>70</v>
      </c>
      <c r="E38" s="2" t="s">
        <v>73</v>
      </c>
      <c r="F38" s="2" t="s">
        <v>77</v>
      </c>
      <c r="G38" s="2" t="s">
        <v>83</v>
      </c>
      <c r="H38" s="4" t="s">
        <v>84</v>
      </c>
      <c r="I38" s="4" t="s">
        <v>84</v>
      </c>
      <c r="J38" s="6" t="s">
        <v>94</v>
      </c>
      <c r="K38" s="8">
        <f>25*100*4</f>
        <v>10000</v>
      </c>
      <c r="L38" s="8">
        <f t="shared" si="22"/>
        <v>8500</v>
      </c>
      <c r="M38" s="3">
        <v>44754</v>
      </c>
      <c r="N38" s="2">
        <v>48</v>
      </c>
      <c r="O38" s="11" t="s">
        <v>131</v>
      </c>
      <c r="P38" s="2" t="s">
        <v>82</v>
      </c>
      <c r="Q38" s="7">
        <v>0</v>
      </c>
      <c r="R38" s="7" t="s">
        <v>89</v>
      </c>
      <c r="S38" s="7" t="s">
        <v>89</v>
      </c>
      <c r="T38" s="7" t="s">
        <v>89</v>
      </c>
      <c r="U38" s="11" t="s">
        <v>132</v>
      </c>
      <c r="V38" s="5" t="s">
        <v>85</v>
      </c>
      <c r="W38" s="9" t="s">
        <v>86</v>
      </c>
      <c r="X38" s="3">
        <v>44848</v>
      </c>
      <c r="Y38" s="3">
        <v>44848</v>
      </c>
      <c r="Z38" s="10" t="s">
        <v>87</v>
      </c>
    </row>
    <row r="39" spans="1:26" ht="45" x14ac:dyDescent="0.25">
      <c r="A39" s="2">
        <v>2022</v>
      </c>
      <c r="B39" s="3">
        <v>44743</v>
      </c>
      <c r="C39" s="3">
        <v>44834</v>
      </c>
      <c r="D39" s="2" t="s">
        <v>70</v>
      </c>
      <c r="E39" s="2" t="s">
        <v>73</v>
      </c>
      <c r="F39" s="2" t="s">
        <v>77</v>
      </c>
      <c r="G39" s="2" t="s">
        <v>83</v>
      </c>
      <c r="H39" s="4" t="s">
        <v>84</v>
      </c>
      <c r="I39" s="4" t="s">
        <v>84</v>
      </c>
      <c r="J39" s="6" t="s">
        <v>94</v>
      </c>
      <c r="K39" s="8">
        <f>25*100*4</f>
        <v>10000</v>
      </c>
      <c r="L39" s="8">
        <f t="shared" ref="L39" si="23">+K39*0.85</f>
        <v>8500</v>
      </c>
      <c r="M39" s="3">
        <v>44754</v>
      </c>
      <c r="N39" s="2">
        <v>48</v>
      </c>
      <c r="O39" s="11" t="s">
        <v>131</v>
      </c>
      <c r="P39" s="2" t="s">
        <v>82</v>
      </c>
      <c r="Q39" s="7">
        <v>0</v>
      </c>
      <c r="R39" s="7" t="s">
        <v>89</v>
      </c>
      <c r="S39" s="7" t="s">
        <v>89</v>
      </c>
      <c r="T39" s="7" t="s">
        <v>89</v>
      </c>
      <c r="U39" s="11" t="s">
        <v>132</v>
      </c>
      <c r="V39" s="5" t="s">
        <v>85</v>
      </c>
      <c r="W39" s="9" t="s">
        <v>86</v>
      </c>
      <c r="X39" s="3">
        <v>44848</v>
      </c>
      <c r="Y39" s="3">
        <v>44848</v>
      </c>
      <c r="Z39" s="10" t="s">
        <v>87</v>
      </c>
    </row>
    <row r="40" spans="1:26" ht="45" x14ac:dyDescent="0.25">
      <c r="A40" s="2">
        <v>2022</v>
      </c>
      <c r="B40" s="3">
        <v>44743</v>
      </c>
      <c r="C40" s="3">
        <v>44834</v>
      </c>
      <c r="D40" s="2" t="s">
        <v>70</v>
      </c>
      <c r="E40" s="2" t="s">
        <v>73</v>
      </c>
      <c r="F40" s="2" t="s">
        <v>77</v>
      </c>
      <c r="G40" s="2" t="s">
        <v>83</v>
      </c>
      <c r="H40" s="4" t="s">
        <v>84</v>
      </c>
      <c r="I40" s="4" t="s">
        <v>84</v>
      </c>
      <c r="J40" s="6" t="s">
        <v>88</v>
      </c>
      <c r="K40" s="8">
        <f>25*100*4</f>
        <v>10000</v>
      </c>
      <c r="L40" s="8">
        <f t="shared" ref="L40" si="24">+K40*0.85</f>
        <v>8500</v>
      </c>
      <c r="M40" s="3">
        <v>44754</v>
      </c>
      <c r="N40" s="2">
        <v>48</v>
      </c>
      <c r="O40" s="11" t="s">
        <v>131</v>
      </c>
      <c r="P40" s="2" t="s">
        <v>82</v>
      </c>
      <c r="Q40" s="7">
        <v>0</v>
      </c>
      <c r="R40" s="7" t="s">
        <v>89</v>
      </c>
      <c r="S40" s="7" t="s">
        <v>89</v>
      </c>
      <c r="T40" s="7" t="s">
        <v>89</v>
      </c>
      <c r="U40" s="11" t="s">
        <v>132</v>
      </c>
      <c r="V40" s="5" t="s">
        <v>85</v>
      </c>
      <c r="W40" s="9" t="s">
        <v>86</v>
      </c>
      <c r="X40" s="3">
        <v>44848</v>
      </c>
      <c r="Y40" s="3">
        <v>44848</v>
      </c>
      <c r="Z40" s="10" t="s">
        <v>87</v>
      </c>
    </row>
    <row r="41" spans="1:26" ht="45" x14ac:dyDescent="0.25">
      <c r="A41" s="2">
        <v>2022</v>
      </c>
      <c r="B41" s="3">
        <v>44743</v>
      </c>
      <c r="C41" s="3">
        <v>44834</v>
      </c>
      <c r="D41" s="2" t="s">
        <v>70</v>
      </c>
      <c r="E41" s="2" t="s">
        <v>73</v>
      </c>
      <c r="F41" s="2" t="s">
        <v>77</v>
      </c>
      <c r="G41" s="2" t="s">
        <v>83</v>
      </c>
      <c r="H41" s="4" t="s">
        <v>84</v>
      </c>
      <c r="I41" s="4" t="s">
        <v>84</v>
      </c>
      <c r="J41" s="6" t="s">
        <v>95</v>
      </c>
      <c r="K41" s="8">
        <f>16*100*4</f>
        <v>6400</v>
      </c>
      <c r="L41" s="8">
        <f t="shared" ref="L41" si="25">+K41*0.85</f>
        <v>5440</v>
      </c>
      <c r="M41" s="3">
        <v>44754</v>
      </c>
      <c r="N41" s="2">
        <v>48</v>
      </c>
      <c r="O41" s="11" t="s">
        <v>131</v>
      </c>
      <c r="P41" s="2" t="s">
        <v>82</v>
      </c>
      <c r="Q41" s="7">
        <v>4</v>
      </c>
      <c r="R41" s="7" t="s">
        <v>89</v>
      </c>
      <c r="S41" s="7" t="s">
        <v>89</v>
      </c>
      <c r="T41" s="7" t="s">
        <v>89</v>
      </c>
      <c r="U41" s="11" t="s">
        <v>132</v>
      </c>
      <c r="V41" s="5" t="s">
        <v>85</v>
      </c>
      <c r="W41" s="9" t="s">
        <v>86</v>
      </c>
      <c r="X41" s="3">
        <v>44848</v>
      </c>
      <c r="Y41" s="3">
        <v>44848</v>
      </c>
      <c r="Z41" s="10" t="s">
        <v>87</v>
      </c>
    </row>
    <row r="42" spans="1:26" ht="45" x14ac:dyDescent="0.25">
      <c r="A42" s="2">
        <v>2022</v>
      </c>
      <c r="B42" s="3">
        <v>44743</v>
      </c>
      <c r="C42" s="3">
        <v>44834</v>
      </c>
      <c r="D42" s="2" t="s">
        <v>70</v>
      </c>
      <c r="E42" s="2" t="s">
        <v>73</v>
      </c>
      <c r="F42" s="2" t="s">
        <v>77</v>
      </c>
      <c r="G42" s="2" t="s">
        <v>83</v>
      </c>
      <c r="H42" s="4" t="s">
        <v>84</v>
      </c>
      <c r="I42" s="4" t="s">
        <v>84</v>
      </c>
      <c r="J42" s="6" t="s">
        <v>95</v>
      </c>
      <c r="K42" s="8">
        <f>18*100*4</f>
        <v>7200</v>
      </c>
      <c r="L42" s="8">
        <f t="shared" ref="L42" si="26">+K42*0.85</f>
        <v>6120</v>
      </c>
      <c r="M42" s="3">
        <v>44754</v>
      </c>
      <c r="N42" s="2">
        <v>48</v>
      </c>
      <c r="O42" s="11" t="s">
        <v>131</v>
      </c>
      <c r="P42" s="2" t="s">
        <v>82</v>
      </c>
      <c r="Q42" s="7">
        <v>5</v>
      </c>
      <c r="R42" s="7" t="s">
        <v>89</v>
      </c>
      <c r="S42" s="7" t="s">
        <v>89</v>
      </c>
      <c r="T42" s="7" t="s">
        <v>89</v>
      </c>
      <c r="U42" s="11" t="s">
        <v>132</v>
      </c>
      <c r="V42" s="5" t="s">
        <v>85</v>
      </c>
      <c r="W42" s="9" t="s">
        <v>86</v>
      </c>
      <c r="X42" s="3">
        <v>44848</v>
      </c>
      <c r="Y42" s="3">
        <v>44848</v>
      </c>
      <c r="Z42" s="10" t="s">
        <v>87</v>
      </c>
    </row>
    <row r="43" spans="1:26" ht="45" x14ac:dyDescent="0.25">
      <c r="A43" s="2">
        <v>2022</v>
      </c>
      <c r="B43" s="3">
        <v>44743</v>
      </c>
      <c r="C43" s="3">
        <v>44834</v>
      </c>
      <c r="D43" s="2" t="s">
        <v>70</v>
      </c>
      <c r="E43" s="2" t="s">
        <v>73</v>
      </c>
      <c r="F43" s="2" t="s">
        <v>77</v>
      </c>
      <c r="G43" s="2" t="s">
        <v>83</v>
      </c>
      <c r="H43" s="4" t="s">
        <v>84</v>
      </c>
      <c r="I43" s="4" t="s">
        <v>84</v>
      </c>
      <c r="J43" s="6" t="s">
        <v>96</v>
      </c>
      <c r="K43" s="8">
        <f>10*100*4</f>
        <v>4000</v>
      </c>
      <c r="L43" s="8">
        <f t="shared" ref="L43" si="27">+K43*0.85</f>
        <v>3400</v>
      </c>
      <c r="M43" s="3">
        <v>44754</v>
      </c>
      <c r="N43" s="2">
        <v>48</v>
      </c>
      <c r="O43" s="11" t="s">
        <v>131</v>
      </c>
      <c r="P43" s="2" t="s">
        <v>82</v>
      </c>
      <c r="Q43" s="7">
        <v>1</v>
      </c>
      <c r="R43" s="7" t="s">
        <v>89</v>
      </c>
      <c r="S43" s="7" t="s">
        <v>89</v>
      </c>
      <c r="T43" s="7" t="s">
        <v>89</v>
      </c>
      <c r="U43" s="11" t="s">
        <v>132</v>
      </c>
      <c r="V43" s="5" t="s">
        <v>85</v>
      </c>
      <c r="W43" s="9" t="s">
        <v>86</v>
      </c>
      <c r="X43" s="3">
        <v>44848</v>
      </c>
      <c r="Y43" s="3">
        <v>44848</v>
      </c>
      <c r="Z43" s="10" t="s">
        <v>87</v>
      </c>
    </row>
    <row r="44" spans="1:26" ht="45" x14ac:dyDescent="0.25">
      <c r="A44" s="2">
        <v>2022</v>
      </c>
      <c r="B44" s="3">
        <v>44743</v>
      </c>
      <c r="C44" s="3">
        <v>44834</v>
      </c>
      <c r="D44" s="2" t="s">
        <v>70</v>
      </c>
      <c r="E44" s="2" t="s">
        <v>73</v>
      </c>
      <c r="F44" s="2" t="s">
        <v>77</v>
      </c>
      <c r="G44" s="2" t="s">
        <v>83</v>
      </c>
      <c r="H44" s="4" t="s">
        <v>84</v>
      </c>
      <c r="I44" s="4" t="s">
        <v>84</v>
      </c>
      <c r="J44" s="6" t="s">
        <v>96</v>
      </c>
      <c r="K44" s="8">
        <f>10*100*4</f>
        <v>4000</v>
      </c>
      <c r="L44" s="8">
        <f t="shared" ref="L44" si="28">+K44*0.85</f>
        <v>3400</v>
      </c>
      <c r="M44" s="3">
        <v>44754</v>
      </c>
      <c r="N44" s="2">
        <v>48</v>
      </c>
      <c r="O44" s="11" t="s">
        <v>131</v>
      </c>
      <c r="P44" s="2" t="s">
        <v>82</v>
      </c>
      <c r="Q44" s="7">
        <v>2</v>
      </c>
      <c r="R44" s="7" t="s">
        <v>89</v>
      </c>
      <c r="S44" s="7" t="s">
        <v>89</v>
      </c>
      <c r="T44" s="7" t="s">
        <v>89</v>
      </c>
      <c r="U44" s="11" t="s">
        <v>132</v>
      </c>
      <c r="V44" s="5" t="s">
        <v>85</v>
      </c>
      <c r="W44" s="9" t="s">
        <v>86</v>
      </c>
      <c r="X44" s="3">
        <v>44848</v>
      </c>
      <c r="Y44" s="3">
        <v>44848</v>
      </c>
      <c r="Z44" s="10" t="s">
        <v>87</v>
      </c>
    </row>
    <row r="45" spans="1:26" ht="45" x14ac:dyDescent="0.25">
      <c r="A45" s="2">
        <v>2022</v>
      </c>
      <c r="B45" s="3">
        <v>44743</v>
      </c>
      <c r="C45" s="3">
        <v>44834</v>
      </c>
      <c r="D45" s="2" t="s">
        <v>70</v>
      </c>
      <c r="E45" s="2" t="s">
        <v>73</v>
      </c>
      <c r="F45" s="2" t="s">
        <v>77</v>
      </c>
      <c r="G45" s="2" t="s">
        <v>83</v>
      </c>
      <c r="H45" s="4" t="s">
        <v>84</v>
      </c>
      <c r="I45" s="4" t="s">
        <v>84</v>
      </c>
      <c r="J45" s="6" t="s">
        <v>97</v>
      </c>
      <c r="K45" s="8">
        <f>20*100*4</f>
        <v>8000</v>
      </c>
      <c r="L45" s="8">
        <f t="shared" ref="L45:L47" si="29">+K45*0.85</f>
        <v>6800</v>
      </c>
      <c r="M45" s="3">
        <v>44754</v>
      </c>
      <c r="N45" s="2">
        <v>48</v>
      </c>
      <c r="O45" s="11" t="s">
        <v>131</v>
      </c>
      <c r="P45" s="2" t="s">
        <v>82</v>
      </c>
      <c r="Q45" s="7">
        <v>3</v>
      </c>
      <c r="R45" s="7" t="s">
        <v>89</v>
      </c>
      <c r="S45" s="7" t="s">
        <v>89</v>
      </c>
      <c r="T45" s="7" t="s">
        <v>89</v>
      </c>
      <c r="U45" s="11" t="s">
        <v>132</v>
      </c>
      <c r="V45" s="5" t="s">
        <v>85</v>
      </c>
      <c r="W45" s="9" t="s">
        <v>86</v>
      </c>
      <c r="X45" s="3">
        <v>44848</v>
      </c>
      <c r="Y45" s="3">
        <v>44848</v>
      </c>
      <c r="Z45" s="10" t="s">
        <v>87</v>
      </c>
    </row>
    <row r="46" spans="1:26" ht="45" x14ac:dyDescent="0.25">
      <c r="A46" s="2">
        <v>2022</v>
      </c>
      <c r="B46" s="3">
        <v>44743</v>
      </c>
      <c r="C46" s="3">
        <v>44834</v>
      </c>
      <c r="D46" s="2" t="s">
        <v>70</v>
      </c>
      <c r="E46" s="2" t="s">
        <v>73</v>
      </c>
      <c r="F46" s="2" t="s">
        <v>77</v>
      </c>
      <c r="G46" s="2" t="s">
        <v>83</v>
      </c>
      <c r="H46" s="4" t="s">
        <v>84</v>
      </c>
      <c r="I46" s="4" t="s">
        <v>84</v>
      </c>
      <c r="J46" s="6" t="s">
        <v>97</v>
      </c>
      <c r="K46" s="8">
        <f>18*100*4</f>
        <v>7200</v>
      </c>
      <c r="L46" s="8">
        <f t="shared" si="29"/>
        <v>6120</v>
      </c>
      <c r="M46" s="3">
        <v>44754</v>
      </c>
      <c r="N46" s="2">
        <v>48</v>
      </c>
      <c r="O46" s="11" t="s">
        <v>131</v>
      </c>
      <c r="P46" s="2" t="s">
        <v>82</v>
      </c>
      <c r="Q46" s="7">
        <v>5</v>
      </c>
      <c r="R46" s="7" t="s">
        <v>89</v>
      </c>
      <c r="S46" s="7" t="s">
        <v>89</v>
      </c>
      <c r="T46" s="7" t="s">
        <v>89</v>
      </c>
      <c r="U46" s="11" t="s">
        <v>132</v>
      </c>
      <c r="V46" s="5" t="s">
        <v>85</v>
      </c>
      <c r="W46" s="9" t="s">
        <v>86</v>
      </c>
      <c r="X46" s="3">
        <v>44848</v>
      </c>
      <c r="Y46" s="3">
        <v>44848</v>
      </c>
      <c r="Z46" s="10" t="s">
        <v>87</v>
      </c>
    </row>
    <row r="47" spans="1:26" ht="45" x14ac:dyDescent="0.25">
      <c r="A47" s="2">
        <v>2022</v>
      </c>
      <c r="B47" s="3">
        <v>44743</v>
      </c>
      <c r="C47" s="3">
        <v>44834</v>
      </c>
      <c r="D47" s="2" t="s">
        <v>70</v>
      </c>
      <c r="E47" s="2" t="s">
        <v>73</v>
      </c>
      <c r="F47" s="2" t="s">
        <v>77</v>
      </c>
      <c r="G47" s="2" t="s">
        <v>83</v>
      </c>
      <c r="H47" s="4" t="s">
        <v>84</v>
      </c>
      <c r="I47" s="4" t="s">
        <v>84</v>
      </c>
      <c r="J47" s="6" t="s">
        <v>98</v>
      </c>
      <c r="K47" s="8">
        <f>25*100*4</f>
        <v>10000</v>
      </c>
      <c r="L47" s="8">
        <f t="shared" si="29"/>
        <v>8500</v>
      </c>
      <c r="M47" s="3">
        <v>44754</v>
      </c>
      <c r="N47" s="2">
        <v>48</v>
      </c>
      <c r="O47" s="11" t="s">
        <v>131</v>
      </c>
      <c r="P47" s="2" t="s">
        <v>79</v>
      </c>
      <c r="Q47" s="7">
        <v>2</v>
      </c>
      <c r="R47" s="7" t="s">
        <v>105</v>
      </c>
      <c r="S47" s="7" t="s">
        <v>106</v>
      </c>
      <c r="T47" s="7" t="s">
        <v>101</v>
      </c>
      <c r="U47" s="11" t="s">
        <v>132</v>
      </c>
      <c r="V47" s="5" t="s">
        <v>85</v>
      </c>
      <c r="W47" s="9" t="s">
        <v>86</v>
      </c>
      <c r="X47" s="3">
        <v>44848</v>
      </c>
      <c r="Y47" s="3">
        <v>44848</v>
      </c>
      <c r="Z47" s="10" t="s">
        <v>87</v>
      </c>
    </row>
    <row r="48" spans="1:26" ht="45" x14ac:dyDescent="0.25">
      <c r="A48" s="2">
        <v>2022</v>
      </c>
      <c r="B48" s="3">
        <v>44743</v>
      </c>
      <c r="C48" s="3">
        <v>44834</v>
      </c>
      <c r="D48" s="2" t="s">
        <v>70</v>
      </c>
      <c r="E48" s="2" t="s">
        <v>73</v>
      </c>
      <c r="F48" s="2" t="s">
        <v>77</v>
      </c>
      <c r="G48" s="2" t="s">
        <v>83</v>
      </c>
      <c r="H48" s="4" t="s">
        <v>84</v>
      </c>
      <c r="I48" s="4" t="s">
        <v>84</v>
      </c>
      <c r="J48" s="6" t="s">
        <v>98</v>
      </c>
      <c r="K48" s="8">
        <f t="shared" ref="K48:K51" si="30">25*100*4</f>
        <v>10000</v>
      </c>
      <c r="L48" s="8">
        <f t="shared" ref="L48:L51" si="31">+K48*0.85</f>
        <v>8500</v>
      </c>
      <c r="M48" s="3">
        <v>44754</v>
      </c>
      <c r="N48" s="2">
        <v>48</v>
      </c>
      <c r="O48" s="11" t="s">
        <v>131</v>
      </c>
      <c r="P48" s="2" t="s">
        <v>82</v>
      </c>
      <c r="Q48" s="7">
        <v>2</v>
      </c>
      <c r="R48" s="7" t="s">
        <v>89</v>
      </c>
      <c r="S48" s="7" t="s">
        <v>89</v>
      </c>
      <c r="T48" s="7" t="s">
        <v>89</v>
      </c>
      <c r="U48" s="11" t="s">
        <v>132</v>
      </c>
      <c r="V48" s="5" t="s">
        <v>85</v>
      </c>
      <c r="W48" s="9" t="s">
        <v>86</v>
      </c>
      <c r="X48" s="3">
        <v>44848</v>
      </c>
      <c r="Y48" s="3">
        <v>44848</v>
      </c>
      <c r="Z48" s="10" t="s">
        <v>87</v>
      </c>
    </row>
    <row r="49" spans="1:26" ht="45" x14ac:dyDescent="0.25">
      <c r="A49" s="2">
        <v>2022</v>
      </c>
      <c r="B49" s="3">
        <v>44743</v>
      </c>
      <c r="C49" s="3">
        <v>44834</v>
      </c>
      <c r="D49" s="2" t="s">
        <v>70</v>
      </c>
      <c r="E49" s="2" t="s">
        <v>73</v>
      </c>
      <c r="F49" s="2" t="s">
        <v>77</v>
      </c>
      <c r="G49" s="2" t="s">
        <v>83</v>
      </c>
      <c r="H49" s="4" t="s">
        <v>84</v>
      </c>
      <c r="I49" s="4" t="s">
        <v>84</v>
      </c>
      <c r="J49" s="6" t="s">
        <v>98</v>
      </c>
      <c r="K49" s="8">
        <f t="shared" si="30"/>
        <v>10000</v>
      </c>
      <c r="L49" s="8">
        <f t="shared" si="31"/>
        <v>8500</v>
      </c>
      <c r="M49" s="3">
        <v>44754</v>
      </c>
      <c r="N49" s="2">
        <v>48</v>
      </c>
      <c r="O49" s="11" t="s">
        <v>131</v>
      </c>
      <c r="P49" s="2" t="s">
        <v>79</v>
      </c>
      <c r="Q49" s="7">
        <v>2</v>
      </c>
      <c r="R49" s="7" t="s">
        <v>110</v>
      </c>
      <c r="S49" s="7" t="s">
        <v>111</v>
      </c>
      <c r="T49" s="7" t="s">
        <v>111</v>
      </c>
      <c r="U49" s="11" t="s">
        <v>132</v>
      </c>
      <c r="V49" s="5" t="s">
        <v>85</v>
      </c>
      <c r="W49" s="9" t="s">
        <v>86</v>
      </c>
      <c r="X49" s="3">
        <v>44848</v>
      </c>
      <c r="Y49" s="3">
        <v>44848</v>
      </c>
      <c r="Z49" s="10" t="s">
        <v>87</v>
      </c>
    </row>
    <row r="50" spans="1:26" ht="45" x14ac:dyDescent="0.25">
      <c r="A50" s="2">
        <v>2022</v>
      </c>
      <c r="B50" s="3">
        <v>44743</v>
      </c>
      <c r="C50" s="3">
        <v>44834</v>
      </c>
      <c r="D50" s="2" t="s">
        <v>70</v>
      </c>
      <c r="E50" s="2" t="s">
        <v>73</v>
      </c>
      <c r="F50" s="2" t="s">
        <v>77</v>
      </c>
      <c r="G50" s="2" t="s">
        <v>83</v>
      </c>
      <c r="H50" s="4" t="s">
        <v>84</v>
      </c>
      <c r="I50" s="4" t="s">
        <v>84</v>
      </c>
      <c r="J50" s="6" t="s">
        <v>98</v>
      </c>
      <c r="K50" s="8">
        <f t="shared" si="30"/>
        <v>10000</v>
      </c>
      <c r="L50" s="8">
        <f t="shared" si="31"/>
        <v>8500</v>
      </c>
      <c r="M50" s="3">
        <v>44754</v>
      </c>
      <c r="N50" s="2">
        <v>48</v>
      </c>
      <c r="O50" s="11" t="s">
        <v>131</v>
      </c>
      <c r="P50" s="2" t="s">
        <v>79</v>
      </c>
      <c r="Q50" s="7">
        <v>2</v>
      </c>
      <c r="R50" s="7" t="s">
        <v>112</v>
      </c>
      <c r="S50" s="7" t="s">
        <v>113</v>
      </c>
      <c r="T50" s="7" t="s">
        <v>113</v>
      </c>
      <c r="U50" s="11" t="s">
        <v>132</v>
      </c>
      <c r="V50" s="5" t="s">
        <v>85</v>
      </c>
      <c r="W50" s="9" t="s">
        <v>86</v>
      </c>
      <c r="X50" s="3">
        <v>44848</v>
      </c>
      <c r="Y50" s="3">
        <v>44848</v>
      </c>
      <c r="Z50" s="10" t="s">
        <v>87</v>
      </c>
    </row>
    <row r="51" spans="1:26" ht="45" x14ac:dyDescent="0.25">
      <c r="A51" s="2">
        <v>2022</v>
      </c>
      <c r="B51" s="3">
        <v>44743</v>
      </c>
      <c r="C51" s="3">
        <v>44834</v>
      </c>
      <c r="D51" s="2" t="s">
        <v>70</v>
      </c>
      <c r="E51" s="2" t="s">
        <v>73</v>
      </c>
      <c r="F51" s="2" t="s">
        <v>77</v>
      </c>
      <c r="G51" s="2" t="s">
        <v>83</v>
      </c>
      <c r="H51" s="4" t="s">
        <v>84</v>
      </c>
      <c r="I51" s="4" t="s">
        <v>84</v>
      </c>
      <c r="J51" s="6" t="s">
        <v>98</v>
      </c>
      <c r="K51" s="8">
        <f t="shared" si="30"/>
        <v>10000</v>
      </c>
      <c r="L51" s="8">
        <f t="shared" si="31"/>
        <v>8500</v>
      </c>
      <c r="M51" s="3">
        <v>44754</v>
      </c>
      <c r="N51" s="2">
        <v>48</v>
      </c>
      <c r="O51" s="11" t="s">
        <v>131</v>
      </c>
      <c r="P51" s="2" t="s">
        <v>79</v>
      </c>
      <c r="Q51" s="7">
        <v>3</v>
      </c>
      <c r="R51" s="7" t="s">
        <v>107</v>
      </c>
      <c r="S51" s="7" t="s">
        <v>108</v>
      </c>
      <c r="T51" s="7" t="s">
        <v>109</v>
      </c>
      <c r="U51" s="11" t="s">
        <v>132</v>
      </c>
      <c r="V51" s="5" t="s">
        <v>85</v>
      </c>
      <c r="W51" s="9" t="s">
        <v>86</v>
      </c>
      <c r="X51" s="3">
        <v>44848</v>
      </c>
      <c r="Y51" s="3">
        <v>44848</v>
      </c>
      <c r="Z51" s="10" t="s">
        <v>87</v>
      </c>
    </row>
    <row r="52" spans="1:26" ht="45" x14ac:dyDescent="0.25">
      <c r="A52" s="2">
        <v>2022</v>
      </c>
      <c r="B52" s="3">
        <v>44743</v>
      </c>
      <c r="C52" s="3">
        <v>44834</v>
      </c>
      <c r="D52" s="2" t="s">
        <v>70</v>
      </c>
      <c r="E52" s="2" t="s">
        <v>73</v>
      </c>
      <c r="F52" s="2" t="s">
        <v>77</v>
      </c>
      <c r="G52" s="2" t="s">
        <v>83</v>
      </c>
      <c r="H52" s="4" t="s">
        <v>84</v>
      </c>
      <c r="I52" s="4" t="s">
        <v>84</v>
      </c>
      <c r="J52" s="6" t="s">
        <v>98</v>
      </c>
      <c r="K52" s="8">
        <f>15*100*4</f>
        <v>6000</v>
      </c>
      <c r="L52" s="8">
        <f t="shared" ref="L52" si="32">+K52*0.85</f>
        <v>5100</v>
      </c>
      <c r="M52" s="3">
        <v>44754</v>
      </c>
      <c r="N52" s="2">
        <v>48</v>
      </c>
      <c r="O52" s="11" t="s">
        <v>131</v>
      </c>
      <c r="P52" s="2" t="s">
        <v>79</v>
      </c>
      <c r="Q52" s="7">
        <v>3</v>
      </c>
      <c r="R52" s="7" t="s">
        <v>114</v>
      </c>
      <c r="S52" s="7" t="s">
        <v>115</v>
      </c>
      <c r="T52" s="7" t="s">
        <v>116</v>
      </c>
      <c r="U52" s="11" t="s">
        <v>132</v>
      </c>
      <c r="V52" s="5" t="s">
        <v>85</v>
      </c>
      <c r="W52" s="9" t="s">
        <v>86</v>
      </c>
      <c r="X52" s="3">
        <v>44848</v>
      </c>
      <c r="Y52" s="3">
        <v>44848</v>
      </c>
      <c r="Z52" s="10" t="s">
        <v>87</v>
      </c>
    </row>
    <row r="53" spans="1:26" ht="45" x14ac:dyDescent="0.25">
      <c r="A53" s="2">
        <v>2022</v>
      </c>
      <c r="B53" s="3">
        <v>44743</v>
      </c>
      <c r="C53" s="3">
        <v>44834</v>
      </c>
      <c r="D53" s="2" t="s">
        <v>70</v>
      </c>
      <c r="E53" s="2" t="s">
        <v>73</v>
      </c>
      <c r="F53" s="2" t="s">
        <v>77</v>
      </c>
      <c r="G53" s="2" t="s">
        <v>83</v>
      </c>
      <c r="H53" s="4" t="s">
        <v>84</v>
      </c>
      <c r="I53" s="4" t="s">
        <v>84</v>
      </c>
      <c r="J53" s="6" t="s">
        <v>99</v>
      </c>
      <c r="K53" s="8">
        <f>22*100*4</f>
        <v>8800</v>
      </c>
      <c r="L53" s="8">
        <f t="shared" ref="L53" si="33">+K53*0.85</f>
        <v>7480</v>
      </c>
      <c r="M53" s="3">
        <v>44754</v>
      </c>
      <c r="N53" s="2">
        <v>48</v>
      </c>
      <c r="O53" s="11" t="s">
        <v>131</v>
      </c>
      <c r="P53" s="2" t="s">
        <v>82</v>
      </c>
      <c r="Q53" s="7">
        <v>0</v>
      </c>
      <c r="R53" s="7" t="s">
        <v>89</v>
      </c>
      <c r="S53" s="7" t="s">
        <v>89</v>
      </c>
      <c r="T53" s="7" t="s">
        <v>89</v>
      </c>
      <c r="U53" s="11" t="s">
        <v>132</v>
      </c>
      <c r="V53" s="5" t="s">
        <v>85</v>
      </c>
      <c r="W53" s="9" t="s">
        <v>86</v>
      </c>
      <c r="X53" s="3">
        <v>44848</v>
      </c>
      <c r="Y53" s="3">
        <v>44848</v>
      </c>
      <c r="Z53" s="10" t="s">
        <v>87</v>
      </c>
    </row>
    <row r="54" spans="1:26" ht="45" x14ac:dyDescent="0.25">
      <c r="A54" s="2">
        <v>2022</v>
      </c>
      <c r="B54" s="3">
        <v>44743</v>
      </c>
      <c r="C54" s="3">
        <v>44834</v>
      </c>
      <c r="D54" s="2" t="s">
        <v>70</v>
      </c>
      <c r="E54" s="2" t="s">
        <v>73</v>
      </c>
      <c r="F54" s="2" t="s">
        <v>77</v>
      </c>
      <c r="G54" s="2" t="s">
        <v>83</v>
      </c>
      <c r="H54" s="4" t="s">
        <v>84</v>
      </c>
      <c r="I54" s="4" t="s">
        <v>84</v>
      </c>
      <c r="J54" s="6" t="s">
        <v>99</v>
      </c>
      <c r="K54" s="8">
        <f t="shared" ref="K54:K56" si="34">22*100*4</f>
        <v>8800</v>
      </c>
      <c r="L54" s="8">
        <f t="shared" ref="L54:L56" si="35">+K54*0.85</f>
        <v>7480</v>
      </c>
      <c r="M54" s="3">
        <v>44754</v>
      </c>
      <c r="N54" s="2">
        <v>48</v>
      </c>
      <c r="O54" s="11" t="s">
        <v>131</v>
      </c>
      <c r="P54" s="2" t="s">
        <v>82</v>
      </c>
      <c r="Q54" s="7">
        <v>0</v>
      </c>
      <c r="R54" s="7" t="s">
        <v>89</v>
      </c>
      <c r="S54" s="7" t="s">
        <v>89</v>
      </c>
      <c r="T54" s="7" t="s">
        <v>89</v>
      </c>
      <c r="U54" s="11" t="s">
        <v>132</v>
      </c>
      <c r="V54" s="5" t="s">
        <v>85</v>
      </c>
      <c r="W54" s="9" t="s">
        <v>86</v>
      </c>
      <c r="X54" s="3">
        <v>44848</v>
      </c>
      <c r="Y54" s="3">
        <v>44848</v>
      </c>
      <c r="Z54" s="10" t="s">
        <v>87</v>
      </c>
    </row>
    <row r="55" spans="1:26" ht="45" x14ac:dyDescent="0.25">
      <c r="A55" s="2">
        <v>2022</v>
      </c>
      <c r="B55" s="3">
        <v>44743</v>
      </c>
      <c r="C55" s="3">
        <v>44834</v>
      </c>
      <c r="D55" s="2" t="s">
        <v>70</v>
      </c>
      <c r="E55" s="2" t="s">
        <v>73</v>
      </c>
      <c r="F55" s="2" t="s">
        <v>77</v>
      </c>
      <c r="G55" s="2" t="s">
        <v>83</v>
      </c>
      <c r="H55" s="4" t="s">
        <v>84</v>
      </c>
      <c r="I55" s="4" t="s">
        <v>84</v>
      </c>
      <c r="J55" s="6" t="s">
        <v>99</v>
      </c>
      <c r="K55" s="8">
        <f t="shared" si="34"/>
        <v>8800</v>
      </c>
      <c r="L55" s="8">
        <f t="shared" si="35"/>
        <v>7480</v>
      </c>
      <c r="M55" s="3">
        <v>44754</v>
      </c>
      <c r="N55" s="2">
        <v>48</v>
      </c>
      <c r="O55" s="11" t="s">
        <v>131</v>
      </c>
      <c r="P55" s="2" t="s">
        <v>82</v>
      </c>
      <c r="Q55" s="7">
        <v>0</v>
      </c>
      <c r="R55" s="7" t="s">
        <v>89</v>
      </c>
      <c r="S55" s="7" t="s">
        <v>89</v>
      </c>
      <c r="T55" s="7" t="s">
        <v>89</v>
      </c>
      <c r="U55" s="11" t="s">
        <v>132</v>
      </c>
      <c r="V55" s="5" t="s">
        <v>85</v>
      </c>
      <c r="W55" s="9" t="s">
        <v>86</v>
      </c>
      <c r="X55" s="3">
        <v>44848</v>
      </c>
      <c r="Y55" s="3">
        <v>44848</v>
      </c>
      <c r="Z55" s="10" t="s">
        <v>87</v>
      </c>
    </row>
    <row r="56" spans="1:26" ht="45" x14ac:dyDescent="0.25">
      <c r="A56" s="2">
        <v>2022</v>
      </c>
      <c r="B56" s="3">
        <v>44743</v>
      </c>
      <c r="C56" s="3">
        <v>44834</v>
      </c>
      <c r="D56" s="2" t="s">
        <v>70</v>
      </c>
      <c r="E56" s="2" t="s">
        <v>73</v>
      </c>
      <c r="F56" s="2" t="s">
        <v>77</v>
      </c>
      <c r="G56" s="2" t="s">
        <v>83</v>
      </c>
      <c r="H56" s="4" t="s">
        <v>84</v>
      </c>
      <c r="I56" s="4" t="s">
        <v>84</v>
      </c>
      <c r="J56" s="6" t="s">
        <v>99</v>
      </c>
      <c r="K56" s="8">
        <f t="shared" si="34"/>
        <v>8800</v>
      </c>
      <c r="L56" s="8">
        <f t="shared" si="35"/>
        <v>7480</v>
      </c>
      <c r="M56" s="3">
        <v>44754</v>
      </c>
      <c r="N56" s="2">
        <v>48</v>
      </c>
      <c r="O56" s="11" t="s">
        <v>131</v>
      </c>
      <c r="P56" s="2" t="s">
        <v>82</v>
      </c>
      <c r="Q56" s="7">
        <v>0</v>
      </c>
      <c r="R56" s="7" t="s">
        <v>89</v>
      </c>
      <c r="S56" s="7" t="s">
        <v>89</v>
      </c>
      <c r="T56" s="7" t="s">
        <v>89</v>
      </c>
      <c r="U56" s="11" t="s">
        <v>132</v>
      </c>
      <c r="V56" s="5" t="s">
        <v>85</v>
      </c>
      <c r="W56" s="9" t="s">
        <v>86</v>
      </c>
      <c r="X56" s="3">
        <v>44848</v>
      </c>
      <c r="Y56" s="3">
        <v>44848</v>
      </c>
      <c r="Z56" s="10" t="s">
        <v>87</v>
      </c>
    </row>
    <row r="57" spans="1:26" ht="45" x14ac:dyDescent="0.25">
      <c r="A57" s="2">
        <v>2022</v>
      </c>
      <c r="B57" s="3">
        <v>44743</v>
      </c>
      <c r="C57" s="3">
        <v>44834</v>
      </c>
      <c r="D57" s="2" t="s">
        <v>70</v>
      </c>
      <c r="E57" s="2" t="s">
        <v>73</v>
      </c>
      <c r="F57" s="2" t="s">
        <v>77</v>
      </c>
      <c r="G57" s="2" t="s">
        <v>83</v>
      </c>
      <c r="H57" s="4" t="s">
        <v>84</v>
      </c>
      <c r="I57" s="4" t="s">
        <v>84</v>
      </c>
      <c r="J57" s="6" t="s">
        <v>99</v>
      </c>
      <c r="K57" s="8">
        <f>23*100*4</f>
        <v>9200</v>
      </c>
      <c r="L57" s="8">
        <f t="shared" ref="L57" si="36">+K57*0.85</f>
        <v>7820</v>
      </c>
      <c r="M57" s="3">
        <v>44754</v>
      </c>
      <c r="N57" s="2">
        <v>48</v>
      </c>
      <c r="O57" s="11" t="s">
        <v>131</v>
      </c>
      <c r="P57" s="2" t="s">
        <v>82</v>
      </c>
      <c r="Q57" s="7">
        <v>1</v>
      </c>
      <c r="R57" s="7" t="s">
        <v>89</v>
      </c>
      <c r="S57" s="7" t="s">
        <v>89</v>
      </c>
      <c r="T57" s="7" t="s">
        <v>89</v>
      </c>
      <c r="U57" s="11" t="s">
        <v>132</v>
      </c>
      <c r="V57" s="5" t="s">
        <v>85</v>
      </c>
      <c r="W57" s="9" t="s">
        <v>86</v>
      </c>
      <c r="X57" s="3">
        <v>44848</v>
      </c>
      <c r="Y57" s="3">
        <v>44848</v>
      </c>
      <c r="Z57" s="10" t="s">
        <v>87</v>
      </c>
    </row>
    <row r="58" spans="1:26" ht="45" x14ac:dyDescent="0.25">
      <c r="A58" s="2">
        <v>2022</v>
      </c>
      <c r="B58" s="3">
        <v>44743</v>
      </c>
      <c r="C58" s="3">
        <v>44834</v>
      </c>
      <c r="D58" s="2" t="s">
        <v>70</v>
      </c>
      <c r="E58" s="2" t="s">
        <v>73</v>
      </c>
      <c r="F58" s="2" t="s">
        <v>77</v>
      </c>
      <c r="G58" s="2" t="s">
        <v>83</v>
      </c>
      <c r="H58" s="4" t="s">
        <v>84</v>
      </c>
      <c r="I58" s="4" t="s">
        <v>84</v>
      </c>
      <c r="J58" s="6" t="s">
        <v>99</v>
      </c>
      <c r="K58" s="8">
        <f>23*100*4</f>
        <v>9200</v>
      </c>
      <c r="L58" s="8">
        <f t="shared" ref="L58" si="37">+K58*0.85</f>
        <v>7820</v>
      </c>
      <c r="M58" s="3">
        <v>44754</v>
      </c>
      <c r="N58" s="2">
        <v>48</v>
      </c>
      <c r="O58" s="11" t="s">
        <v>131</v>
      </c>
      <c r="P58" s="2" t="s">
        <v>82</v>
      </c>
      <c r="Q58" s="7">
        <v>0</v>
      </c>
      <c r="R58" s="7" t="s">
        <v>89</v>
      </c>
      <c r="S58" s="7" t="s">
        <v>89</v>
      </c>
      <c r="T58" s="7" t="s">
        <v>89</v>
      </c>
      <c r="U58" s="11" t="s">
        <v>132</v>
      </c>
      <c r="V58" s="5" t="s">
        <v>85</v>
      </c>
      <c r="W58" s="9" t="s">
        <v>86</v>
      </c>
      <c r="X58" s="3">
        <v>44848</v>
      </c>
      <c r="Y58" s="3">
        <v>44848</v>
      </c>
      <c r="Z58" s="10" t="s">
        <v>87</v>
      </c>
    </row>
    <row r="59" spans="1:26" ht="45" x14ac:dyDescent="0.25">
      <c r="A59" s="2">
        <v>2022</v>
      </c>
      <c r="B59" s="3">
        <v>44743</v>
      </c>
      <c r="C59" s="3">
        <v>44834</v>
      </c>
      <c r="D59" s="2" t="s">
        <v>70</v>
      </c>
      <c r="E59" s="2" t="s">
        <v>73</v>
      </c>
      <c r="F59" s="2" t="s">
        <v>77</v>
      </c>
      <c r="G59" s="2" t="s">
        <v>83</v>
      </c>
      <c r="H59" s="4" t="s">
        <v>84</v>
      </c>
      <c r="I59" s="4" t="s">
        <v>84</v>
      </c>
      <c r="J59" s="6" t="s">
        <v>99</v>
      </c>
      <c r="K59" s="8">
        <f>25*100*4</f>
        <v>10000</v>
      </c>
      <c r="L59" s="8">
        <f t="shared" ref="L59:L61" si="38">+K59*0.85</f>
        <v>8500</v>
      </c>
      <c r="M59" s="3">
        <v>44754</v>
      </c>
      <c r="N59" s="2">
        <v>48</v>
      </c>
      <c r="O59" s="11" t="s">
        <v>131</v>
      </c>
      <c r="P59" s="2" t="s">
        <v>82</v>
      </c>
      <c r="Q59" s="7">
        <v>0</v>
      </c>
      <c r="R59" s="7" t="s">
        <v>89</v>
      </c>
      <c r="S59" s="7" t="s">
        <v>89</v>
      </c>
      <c r="T59" s="7" t="s">
        <v>89</v>
      </c>
      <c r="U59" s="11" t="s">
        <v>132</v>
      </c>
      <c r="V59" s="5" t="s">
        <v>85</v>
      </c>
      <c r="W59" s="9" t="s">
        <v>86</v>
      </c>
      <c r="X59" s="3">
        <v>44848</v>
      </c>
      <c r="Y59" s="3">
        <v>44848</v>
      </c>
      <c r="Z59" s="10" t="s">
        <v>87</v>
      </c>
    </row>
    <row r="60" spans="1:26" ht="45" x14ac:dyDescent="0.25">
      <c r="A60" s="2">
        <v>2022</v>
      </c>
      <c r="B60" s="3">
        <v>44743</v>
      </c>
      <c r="C60" s="3">
        <v>44834</v>
      </c>
      <c r="D60" s="2" t="s">
        <v>70</v>
      </c>
      <c r="E60" s="2" t="s">
        <v>73</v>
      </c>
      <c r="F60" s="2" t="s">
        <v>77</v>
      </c>
      <c r="G60" s="2" t="s">
        <v>83</v>
      </c>
      <c r="H60" s="4" t="s">
        <v>84</v>
      </c>
      <c r="I60" s="4" t="s">
        <v>84</v>
      </c>
      <c r="J60" s="6" t="s">
        <v>99</v>
      </c>
      <c r="K60" s="8">
        <f>25*100*4</f>
        <v>10000</v>
      </c>
      <c r="L60" s="8">
        <f t="shared" si="38"/>
        <v>8500</v>
      </c>
      <c r="M60" s="3">
        <v>44754</v>
      </c>
      <c r="N60" s="2">
        <v>48</v>
      </c>
      <c r="O60" s="11" t="s">
        <v>131</v>
      </c>
      <c r="P60" s="2" t="s">
        <v>82</v>
      </c>
      <c r="Q60" s="7">
        <v>0</v>
      </c>
      <c r="R60" s="7" t="s">
        <v>89</v>
      </c>
      <c r="S60" s="7" t="s">
        <v>89</v>
      </c>
      <c r="T60" s="7" t="s">
        <v>89</v>
      </c>
      <c r="U60" s="11" t="s">
        <v>132</v>
      </c>
      <c r="V60" s="5" t="s">
        <v>85</v>
      </c>
      <c r="W60" s="9" t="s">
        <v>86</v>
      </c>
      <c r="X60" s="3">
        <v>44848</v>
      </c>
      <c r="Y60" s="3">
        <v>44848</v>
      </c>
      <c r="Z60" s="10" t="s">
        <v>87</v>
      </c>
    </row>
    <row r="61" spans="1:26" ht="45" x14ac:dyDescent="0.25">
      <c r="A61" s="2">
        <v>2022</v>
      </c>
      <c r="B61" s="3">
        <v>44743</v>
      </c>
      <c r="C61" s="3">
        <v>44834</v>
      </c>
      <c r="D61" s="2" t="s">
        <v>70</v>
      </c>
      <c r="E61" s="2" t="s">
        <v>73</v>
      </c>
      <c r="F61" s="2" t="s">
        <v>77</v>
      </c>
      <c r="G61" s="2" t="s">
        <v>83</v>
      </c>
      <c r="H61" s="4" t="s">
        <v>84</v>
      </c>
      <c r="I61" s="4" t="s">
        <v>84</v>
      </c>
      <c r="J61" s="6" t="s">
        <v>99</v>
      </c>
      <c r="K61" s="8">
        <f t="shared" ref="K61" si="39">22*100*4</f>
        <v>8800</v>
      </c>
      <c r="L61" s="8">
        <f t="shared" si="38"/>
        <v>7480</v>
      </c>
      <c r="M61" s="3">
        <v>44754</v>
      </c>
      <c r="N61" s="2">
        <v>48</v>
      </c>
      <c r="O61" s="11" t="s">
        <v>131</v>
      </c>
      <c r="P61" s="2" t="s">
        <v>82</v>
      </c>
      <c r="Q61" s="7">
        <v>4</v>
      </c>
      <c r="R61" s="7" t="s">
        <v>89</v>
      </c>
      <c r="S61" s="7" t="s">
        <v>89</v>
      </c>
      <c r="T61" s="7" t="s">
        <v>89</v>
      </c>
      <c r="U61" s="11" t="s">
        <v>132</v>
      </c>
      <c r="V61" s="5" t="s">
        <v>85</v>
      </c>
      <c r="W61" s="9" t="s">
        <v>86</v>
      </c>
      <c r="X61" s="3">
        <v>44848</v>
      </c>
      <c r="Y61" s="3">
        <v>44848</v>
      </c>
      <c r="Z61" s="10" t="s">
        <v>87</v>
      </c>
    </row>
    <row r="62" spans="1:26" ht="45" x14ac:dyDescent="0.25">
      <c r="A62" s="2">
        <v>2022</v>
      </c>
      <c r="B62" s="3">
        <v>44743</v>
      </c>
      <c r="C62" s="3">
        <v>44834</v>
      </c>
      <c r="D62" s="2" t="s">
        <v>70</v>
      </c>
      <c r="E62" s="2" t="s">
        <v>73</v>
      </c>
      <c r="F62" s="2" t="s">
        <v>77</v>
      </c>
      <c r="G62" s="2" t="s">
        <v>83</v>
      </c>
      <c r="H62" s="4" t="s">
        <v>84</v>
      </c>
      <c r="I62" s="4" t="s">
        <v>84</v>
      </c>
      <c r="J62" s="6" t="s">
        <v>99</v>
      </c>
      <c r="K62" s="8">
        <f>25*100*4</f>
        <v>10000</v>
      </c>
      <c r="L62" s="8">
        <f t="shared" ref="L62" si="40">+K62*0.85</f>
        <v>8500</v>
      </c>
      <c r="M62" s="3">
        <v>44754</v>
      </c>
      <c r="N62" s="2">
        <v>48</v>
      </c>
      <c r="O62" s="11" t="s">
        <v>131</v>
      </c>
      <c r="P62" s="2" t="s">
        <v>82</v>
      </c>
      <c r="Q62" s="7">
        <v>1</v>
      </c>
      <c r="R62" s="7" t="s">
        <v>89</v>
      </c>
      <c r="S62" s="7" t="s">
        <v>89</v>
      </c>
      <c r="T62" s="7" t="s">
        <v>89</v>
      </c>
      <c r="U62" s="11" t="s">
        <v>132</v>
      </c>
      <c r="V62" s="5" t="s">
        <v>85</v>
      </c>
      <c r="W62" s="9" t="s">
        <v>86</v>
      </c>
      <c r="X62" s="3">
        <v>44848</v>
      </c>
      <c r="Y62" s="3">
        <v>44848</v>
      </c>
      <c r="Z62" s="10" t="s">
        <v>87</v>
      </c>
    </row>
    <row r="63" spans="1:26" ht="45" x14ac:dyDescent="0.25">
      <c r="A63" s="2">
        <v>2022</v>
      </c>
      <c r="B63" s="3">
        <v>44743</v>
      </c>
      <c r="C63" s="3">
        <v>44834</v>
      </c>
      <c r="D63" s="2" t="s">
        <v>70</v>
      </c>
      <c r="E63" s="2" t="s">
        <v>73</v>
      </c>
      <c r="F63" s="2" t="s">
        <v>77</v>
      </c>
      <c r="G63" s="2" t="s">
        <v>83</v>
      </c>
      <c r="H63" s="4" t="s">
        <v>84</v>
      </c>
      <c r="I63" s="4" t="s">
        <v>84</v>
      </c>
      <c r="J63" s="6" t="s">
        <v>100</v>
      </c>
      <c r="K63" s="8">
        <f>25*100*4</f>
        <v>10000</v>
      </c>
      <c r="L63" s="8">
        <f t="shared" ref="L63" si="41">+K63*0.85</f>
        <v>8500</v>
      </c>
      <c r="M63" s="3">
        <v>44754</v>
      </c>
      <c r="N63" s="2">
        <v>48</v>
      </c>
      <c r="O63" s="11" t="s">
        <v>131</v>
      </c>
      <c r="P63" s="2" t="s">
        <v>79</v>
      </c>
      <c r="Q63" s="7">
        <v>1</v>
      </c>
      <c r="R63" s="7" t="s">
        <v>117</v>
      </c>
      <c r="S63" s="7" t="s">
        <v>118</v>
      </c>
      <c r="T63" s="7" t="s">
        <v>119</v>
      </c>
      <c r="U63" s="11" t="s">
        <v>132</v>
      </c>
      <c r="V63" s="5" t="s">
        <v>85</v>
      </c>
      <c r="W63" s="9" t="s">
        <v>86</v>
      </c>
      <c r="X63" s="3">
        <v>44848</v>
      </c>
      <c r="Y63" s="3">
        <v>44848</v>
      </c>
      <c r="Z63" s="10" t="s">
        <v>87</v>
      </c>
    </row>
    <row r="64" spans="1:26" ht="45" x14ac:dyDescent="0.25">
      <c r="A64" s="2">
        <v>2022</v>
      </c>
      <c r="B64" s="3">
        <v>44743</v>
      </c>
      <c r="C64" s="3">
        <v>44834</v>
      </c>
      <c r="D64" s="2" t="s">
        <v>70</v>
      </c>
      <c r="E64" s="2" t="s">
        <v>73</v>
      </c>
      <c r="F64" s="2" t="s">
        <v>77</v>
      </c>
      <c r="G64" s="2" t="s">
        <v>83</v>
      </c>
      <c r="H64" s="4" t="s">
        <v>84</v>
      </c>
      <c r="I64" s="4" t="s">
        <v>84</v>
      </c>
      <c r="J64" s="6" t="s">
        <v>100</v>
      </c>
      <c r="K64" s="8">
        <f t="shared" ref="K64:K72" si="42">25*100*4</f>
        <v>10000</v>
      </c>
      <c r="L64" s="8">
        <f t="shared" ref="L64:L68" si="43">+K64*0.85</f>
        <v>8500</v>
      </c>
      <c r="M64" s="3">
        <v>44754</v>
      </c>
      <c r="N64" s="2">
        <v>48</v>
      </c>
      <c r="O64" s="11" t="s">
        <v>131</v>
      </c>
      <c r="P64" s="2" t="s">
        <v>79</v>
      </c>
      <c r="Q64" s="7">
        <v>1</v>
      </c>
      <c r="R64" s="7" t="s">
        <v>120</v>
      </c>
      <c r="S64" s="7" t="s">
        <v>121</v>
      </c>
      <c r="T64" s="7" t="s">
        <v>122</v>
      </c>
      <c r="U64" s="11" t="s">
        <v>132</v>
      </c>
      <c r="V64" s="5" t="s">
        <v>85</v>
      </c>
      <c r="W64" s="9" t="s">
        <v>86</v>
      </c>
      <c r="X64" s="3">
        <v>44848</v>
      </c>
      <c r="Y64" s="3">
        <v>44848</v>
      </c>
      <c r="Z64" s="10" t="s">
        <v>87</v>
      </c>
    </row>
    <row r="65" spans="1:26" ht="45" x14ac:dyDescent="0.25">
      <c r="A65" s="2">
        <v>2022</v>
      </c>
      <c r="B65" s="3">
        <v>44743</v>
      </c>
      <c r="C65" s="3">
        <v>44834</v>
      </c>
      <c r="D65" s="2" t="s">
        <v>70</v>
      </c>
      <c r="E65" s="2" t="s">
        <v>73</v>
      </c>
      <c r="F65" s="2" t="s">
        <v>77</v>
      </c>
      <c r="G65" s="2" t="s">
        <v>83</v>
      </c>
      <c r="H65" s="4" t="s">
        <v>84</v>
      </c>
      <c r="I65" s="4" t="s">
        <v>84</v>
      </c>
      <c r="J65" s="6" t="s">
        <v>100</v>
      </c>
      <c r="K65" s="8">
        <f t="shared" si="42"/>
        <v>10000</v>
      </c>
      <c r="L65" s="8">
        <f t="shared" si="43"/>
        <v>8500</v>
      </c>
      <c r="M65" s="3">
        <v>44754</v>
      </c>
      <c r="N65" s="2">
        <v>48</v>
      </c>
      <c r="O65" s="11" t="s">
        <v>131</v>
      </c>
      <c r="P65" s="2" t="s">
        <v>79</v>
      </c>
      <c r="Q65" s="7">
        <v>1</v>
      </c>
      <c r="R65" s="7" t="s">
        <v>123</v>
      </c>
      <c r="S65" s="7" t="s">
        <v>124</v>
      </c>
      <c r="T65" s="7" t="s">
        <v>125</v>
      </c>
      <c r="U65" s="11" t="s">
        <v>132</v>
      </c>
      <c r="V65" s="5" t="s">
        <v>85</v>
      </c>
      <c r="W65" s="9" t="s">
        <v>86</v>
      </c>
      <c r="X65" s="3">
        <v>44848</v>
      </c>
      <c r="Y65" s="3">
        <v>44848</v>
      </c>
      <c r="Z65" s="10" t="s">
        <v>87</v>
      </c>
    </row>
    <row r="66" spans="1:26" ht="45" x14ac:dyDescent="0.25">
      <c r="A66" s="2">
        <v>2022</v>
      </c>
      <c r="B66" s="3">
        <v>44743</v>
      </c>
      <c r="C66" s="3">
        <v>44834</v>
      </c>
      <c r="D66" s="2" t="s">
        <v>70</v>
      </c>
      <c r="E66" s="2" t="s">
        <v>73</v>
      </c>
      <c r="F66" s="2" t="s">
        <v>77</v>
      </c>
      <c r="G66" s="2" t="s">
        <v>83</v>
      </c>
      <c r="H66" s="4" t="s">
        <v>84</v>
      </c>
      <c r="I66" s="4" t="s">
        <v>84</v>
      </c>
      <c r="J66" s="6" t="s">
        <v>100</v>
      </c>
      <c r="K66" s="8">
        <f t="shared" si="42"/>
        <v>10000</v>
      </c>
      <c r="L66" s="8">
        <f t="shared" si="43"/>
        <v>8500</v>
      </c>
      <c r="M66" s="3">
        <v>44754</v>
      </c>
      <c r="N66" s="2">
        <v>48</v>
      </c>
      <c r="O66" s="11" t="s">
        <v>131</v>
      </c>
      <c r="P66" s="2" t="s">
        <v>82</v>
      </c>
      <c r="Q66" s="7">
        <v>1</v>
      </c>
      <c r="R66" s="7" t="s">
        <v>89</v>
      </c>
      <c r="S66" s="7" t="s">
        <v>89</v>
      </c>
      <c r="T66" s="7" t="s">
        <v>89</v>
      </c>
      <c r="U66" s="11" t="s">
        <v>132</v>
      </c>
      <c r="V66" s="5" t="s">
        <v>85</v>
      </c>
      <c r="W66" s="9" t="s">
        <v>86</v>
      </c>
      <c r="X66" s="3">
        <v>44848</v>
      </c>
      <c r="Y66" s="3">
        <v>44848</v>
      </c>
      <c r="Z66" s="10" t="s">
        <v>87</v>
      </c>
    </row>
    <row r="67" spans="1:26" ht="45" x14ac:dyDescent="0.25">
      <c r="A67" s="2">
        <v>2022</v>
      </c>
      <c r="B67" s="3">
        <v>44743</v>
      </c>
      <c r="C67" s="3">
        <v>44834</v>
      </c>
      <c r="D67" s="2" t="s">
        <v>70</v>
      </c>
      <c r="E67" s="2" t="s">
        <v>73</v>
      </c>
      <c r="F67" s="2" t="s">
        <v>77</v>
      </c>
      <c r="G67" s="2" t="s">
        <v>83</v>
      </c>
      <c r="H67" s="4" t="s">
        <v>84</v>
      </c>
      <c r="I67" s="4" t="s">
        <v>84</v>
      </c>
      <c r="J67" s="6" t="s">
        <v>100</v>
      </c>
      <c r="K67" s="8">
        <f t="shared" si="42"/>
        <v>10000</v>
      </c>
      <c r="L67" s="8">
        <f t="shared" si="43"/>
        <v>8500</v>
      </c>
      <c r="M67" s="3">
        <v>44754</v>
      </c>
      <c r="N67" s="2">
        <v>48</v>
      </c>
      <c r="O67" s="11" t="s">
        <v>131</v>
      </c>
      <c r="P67" s="2" t="s">
        <v>82</v>
      </c>
      <c r="Q67" s="7">
        <v>1</v>
      </c>
      <c r="R67" s="7" t="s">
        <v>89</v>
      </c>
      <c r="S67" s="7" t="s">
        <v>89</v>
      </c>
      <c r="T67" s="7" t="s">
        <v>89</v>
      </c>
      <c r="U67" s="11" t="s">
        <v>132</v>
      </c>
      <c r="V67" s="5" t="s">
        <v>85</v>
      </c>
      <c r="W67" s="9" t="s">
        <v>86</v>
      </c>
      <c r="X67" s="3">
        <v>44848</v>
      </c>
      <c r="Y67" s="3">
        <v>44848</v>
      </c>
      <c r="Z67" s="10" t="s">
        <v>87</v>
      </c>
    </row>
    <row r="68" spans="1:26" ht="45" x14ac:dyDescent="0.25">
      <c r="A68" s="2">
        <v>2022</v>
      </c>
      <c r="B68" s="3">
        <v>44743</v>
      </c>
      <c r="C68" s="3">
        <v>44834</v>
      </c>
      <c r="D68" s="2" t="s">
        <v>70</v>
      </c>
      <c r="E68" s="2" t="s">
        <v>73</v>
      </c>
      <c r="F68" s="2" t="s">
        <v>77</v>
      </c>
      <c r="G68" s="2" t="s">
        <v>83</v>
      </c>
      <c r="H68" s="4" t="s">
        <v>84</v>
      </c>
      <c r="I68" s="4" t="s">
        <v>84</v>
      </c>
      <c r="J68" s="6" t="s">
        <v>100</v>
      </c>
      <c r="K68" s="8">
        <f t="shared" si="42"/>
        <v>10000</v>
      </c>
      <c r="L68" s="8">
        <f t="shared" si="43"/>
        <v>8500</v>
      </c>
      <c r="M68" s="3">
        <v>44754</v>
      </c>
      <c r="N68" s="2">
        <v>48</v>
      </c>
      <c r="O68" s="11" t="s">
        <v>131</v>
      </c>
      <c r="P68" s="2" t="s">
        <v>82</v>
      </c>
      <c r="Q68" s="7">
        <v>2</v>
      </c>
      <c r="R68" s="7" t="s">
        <v>89</v>
      </c>
      <c r="S68" s="7" t="s">
        <v>89</v>
      </c>
      <c r="T68" s="7" t="s">
        <v>89</v>
      </c>
      <c r="U68" s="11" t="s">
        <v>132</v>
      </c>
      <c r="V68" s="5" t="s">
        <v>85</v>
      </c>
      <c r="W68" s="9" t="s">
        <v>86</v>
      </c>
      <c r="X68" s="3">
        <v>44848</v>
      </c>
      <c r="Y68" s="3">
        <v>44848</v>
      </c>
      <c r="Z68" s="10" t="s">
        <v>87</v>
      </c>
    </row>
    <row r="69" spans="1:26" ht="45" x14ac:dyDescent="0.25">
      <c r="A69" s="2">
        <v>2022</v>
      </c>
      <c r="B69" s="3">
        <v>44743</v>
      </c>
      <c r="C69" s="3">
        <v>44834</v>
      </c>
      <c r="D69" s="2" t="s">
        <v>70</v>
      </c>
      <c r="E69" s="2" t="s">
        <v>73</v>
      </c>
      <c r="F69" s="2" t="s">
        <v>77</v>
      </c>
      <c r="G69" s="2" t="s">
        <v>83</v>
      </c>
      <c r="H69" s="4" t="s">
        <v>84</v>
      </c>
      <c r="I69" s="4" t="s">
        <v>84</v>
      </c>
      <c r="J69" s="6" t="s">
        <v>100</v>
      </c>
      <c r="K69" s="8">
        <f t="shared" si="42"/>
        <v>10000</v>
      </c>
      <c r="L69" s="8">
        <f t="shared" ref="L69:L72" si="44">+K69*0.85</f>
        <v>8500</v>
      </c>
      <c r="M69" s="3">
        <v>44754</v>
      </c>
      <c r="N69" s="2">
        <v>48</v>
      </c>
      <c r="O69" s="11" t="s">
        <v>131</v>
      </c>
      <c r="P69" s="2" t="s">
        <v>82</v>
      </c>
      <c r="Q69" s="7">
        <v>1</v>
      </c>
      <c r="R69" s="7" t="s">
        <v>89</v>
      </c>
      <c r="S69" s="7" t="s">
        <v>89</v>
      </c>
      <c r="T69" s="7" t="s">
        <v>89</v>
      </c>
      <c r="U69" s="11" t="s">
        <v>132</v>
      </c>
      <c r="V69" s="5" t="s">
        <v>85</v>
      </c>
      <c r="W69" s="9" t="s">
        <v>86</v>
      </c>
      <c r="X69" s="3">
        <v>44848</v>
      </c>
      <c r="Y69" s="3">
        <v>44848</v>
      </c>
      <c r="Z69" s="10" t="s">
        <v>87</v>
      </c>
    </row>
    <row r="70" spans="1:26" ht="45" x14ac:dyDescent="0.25">
      <c r="A70" s="2">
        <v>2022</v>
      </c>
      <c r="B70" s="3">
        <v>44743</v>
      </c>
      <c r="C70" s="3">
        <v>44834</v>
      </c>
      <c r="D70" s="2" t="s">
        <v>70</v>
      </c>
      <c r="E70" s="2" t="s">
        <v>73</v>
      </c>
      <c r="F70" s="2" t="s">
        <v>77</v>
      </c>
      <c r="G70" s="2" t="s">
        <v>83</v>
      </c>
      <c r="H70" s="4" t="s">
        <v>84</v>
      </c>
      <c r="I70" s="4" t="s">
        <v>84</v>
      </c>
      <c r="J70" s="6" t="s">
        <v>100</v>
      </c>
      <c r="K70" s="8">
        <f t="shared" si="42"/>
        <v>10000</v>
      </c>
      <c r="L70" s="8">
        <f t="shared" si="44"/>
        <v>8500</v>
      </c>
      <c r="M70" s="3">
        <v>44754</v>
      </c>
      <c r="N70" s="2">
        <v>48</v>
      </c>
      <c r="O70" s="11" t="s">
        <v>131</v>
      </c>
      <c r="P70" s="2" t="s">
        <v>79</v>
      </c>
      <c r="Q70" s="7">
        <v>2</v>
      </c>
      <c r="R70" s="7" t="s">
        <v>126</v>
      </c>
      <c r="S70" s="7" t="s">
        <v>127</v>
      </c>
      <c r="T70" s="7" t="s">
        <v>128</v>
      </c>
      <c r="U70" s="11" t="s">
        <v>132</v>
      </c>
      <c r="V70" s="5" t="s">
        <v>85</v>
      </c>
      <c r="W70" s="9" t="s">
        <v>86</v>
      </c>
      <c r="X70" s="3">
        <v>44848</v>
      </c>
      <c r="Y70" s="3">
        <v>44848</v>
      </c>
      <c r="Z70" s="10" t="s">
        <v>87</v>
      </c>
    </row>
    <row r="71" spans="1:26" ht="45" x14ac:dyDescent="0.25">
      <c r="A71" s="2">
        <v>2022</v>
      </c>
      <c r="B71" s="3">
        <v>44743</v>
      </c>
      <c r="C71" s="3">
        <v>44834</v>
      </c>
      <c r="D71" s="2" t="s">
        <v>70</v>
      </c>
      <c r="E71" s="2" t="s">
        <v>73</v>
      </c>
      <c r="F71" s="2" t="s">
        <v>77</v>
      </c>
      <c r="G71" s="2" t="s">
        <v>83</v>
      </c>
      <c r="H71" s="4" t="s">
        <v>84</v>
      </c>
      <c r="I71" s="4" t="s">
        <v>84</v>
      </c>
      <c r="J71" s="6" t="s">
        <v>100</v>
      </c>
      <c r="K71" s="8">
        <f t="shared" si="42"/>
        <v>10000</v>
      </c>
      <c r="L71" s="8">
        <f t="shared" si="44"/>
        <v>8500</v>
      </c>
      <c r="M71" s="3">
        <v>44754</v>
      </c>
      <c r="N71" s="2">
        <v>48</v>
      </c>
      <c r="O71" s="11" t="s">
        <v>131</v>
      </c>
      <c r="P71" s="2" t="s">
        <v>79</v>
      </c>
      <c r="Q71" s="7">
        <v>2</v>
      </c>
      <c r="R71" s="7" t="s">
        <v>129</v>
      </c>
      <c r="S71" s="7" t="s">
        <v>130</v>
      </c>
      <c r="T71" s="7" t="s">
        <v>122</v>
      </c>
      <c r="U71" s="11" t="s">
        <v>132</v>
      </c>
      <c r="V71" s="5" t="s">
        <v>85</v>
      </c>
      <c r="W71" s="9" t="s">
        <v>86</v>
      </c>
      <c r="X71" s="3">
        <v>44848</v>
      </c>
      <c r="Y71" s="3">
        <v>44848</v>
      </c>
      <c r="Z71" s="10" t="s">
        <v>87</v>
      </c>
    </row>
    <row r="72" spans="1:26" ht="45" x14ac:dyDescent="0.25">
      <c r="A72" s="2">
        <v>2022</v>
      </c>
      <c r="B72" s="3">
        <v>44743</v>
      </c>
      <c r="C72" s="3">
        <v>44834</v>
      </c>
      <c r="D72" s="2" t="s">
        <v>70</v>
      </c>
      <c r="E72" s="2" t="s">
        <v>73</v>
      </c>
      <c r="F72" s="2" t="s">
        <v>77</v>
      </c>
      <c r="G72" s="2" t="s">
        <v>83</v>
      </c>
      <c r="H72" s="4" t="s">
        <v>84</v>
      </c>
      <c r="I72" s="4" t="s">
        <v>84</v>
      </c>
      <c r="J72" s="6" t="s">
        <v>100</v>
      </c>
      <c r="K72" s="8">
        <f t="shared" si="42"/>
        <v>10000</v>
      </c>
      <c r="L72" s="8">
        <f t="shared" si="44"/>
        <v>8500</v>
      </c>
      <c r="M72" s="3">
        <v>44754</v>
      </c>
      <c r="N72" s="2">
        <v>48</v>
      </c>
      <c r="O72" s="11" t="s">
        <v>131</v>
      </c>
      <c r="P72" s="2" t="s">
        <v>82</v>
      </c>
      <c r="Q72" s="7">
        <v>0</v>
      </c>
      <c r="R72" s="7" t="s">
        <v>89</v>
      </c>
      <c r="S72" s="7" t="s">
        <v>89</v>
      </c>
      <c r="T72" s="7" t="s">
        <v>89</v>
      </c>
      <c r="U72" s="11" t="s">
        <v>132</v>
      </c>
      <c r="V72" s="5" t="s">
        <v>85</v>
      </c>
      <c r="W72" s="9" t="s">
        <v>86</v>
      </c>
      <c r="X72" s="3">
        <v>44848</v>
      </c>
      <c r="Y72" s="3">
        <v>44848</v>
      </c>
      <c r="Z72" s="10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72">
      <formula1>Hidden_415</formula1>
    </dataValidation>
    <dataValidation type="list" allowBlank="1" showErrorMessage="1" sqref="D8:D72">
      <formula1>Hidden_13</formula1>
    </dataValidation>
    <dataValidation type="list" allowBlank="1" showErrorMessage="1" sqref="E8:E72">
      <formula1>Hidden_24</formula1>
    </dataValidation>
    <dataValidation type="list" allowBlank="1" showErrorMessage="1" sqref="F8:F72">
      <formula1>Hidden_35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6" r:id="rId8"/>
    <hyperlink ref="V17" r:id="rId9"/>
    <hyperlink ref="V19" r:id="rId10"/>
    <hyperlink ref="V20" r:id="rId11"/>
    <hyperlink ref="V21" r:id="rId12"/>
    <hyperlink ref="V22" r:id="rId13"/>
    <hyperlink ref="V24" r:id="rId14"/>
    <hyperlink ref="V25" r:id="rId15"/>
    <hyperlink ref="V26" r:id="rId16"/>
    <hyperlink ref="V27" r:id="rId17"/>
    <hyperlink ref="V28" r:id="rId18"/>
    <hyperlink ref="V29" r:id="rId19"/>
    <hyperlink ref="V30" r:id="rId20"/>
    <hyperlink ref="V31" r:id="rId21"/>
    <hyperlink ref="V32" r:id="rId22"/>
    <hyperlink ref="V33" r:id="rId23"/>
    <hyperlink ref="V34" r:id="rId24"/>
    <hyperlink ref="V35" r:id="rId25"/>
    <hyperlink ref="V36" r:id="rId26"/>
    <hyperlink ref="V37" r:id="rId27"/>
    <hyperlink ref="V38" r:id="rId28"/>
    <hyperlink ref="V39" r:id="rId29"/>
    <hyperlink ref="V40" r:id="rId30"/>
    <hyperlink ref="V41" r:id="rId31"/>
    <hyperlink ref="V42" r:id="rId32"/>
    <hyperlink ref="V43" r:id="rId33"/>
    <hyperlink ref="V44" r:id="rId34"/>
    <hyperlink ref="V45" r:id="rId35"/>
    <hyperlink ref="V46" r:id="rId36"/>
    <hyperlink ref="V47" r:id="rId37"/>
    <hyperlink ref="V48" r:id="rId38"/>
    <hyperlink ref="V49" r:id="rId39"/>
    <hyperlink ref="V50" r:id="rId40"/>
    <hyperlink ref="V51" r:id="rId41"/>
    <hyperlink ref="V52" r:id="rId42"/>
    <hyperlink ref="V53" r:id="rId43"/>
    <hyperlink ref="V54" r:id="rId44"/>
    <hyperlink ref="V55" r:id="rId45"/>
    <hyperlink ref="V56" r:id="rId46"/>
    <hyperlink ref="V57" r:id="rId47"/>
    <hyperlink ref="V58" r:id="rId48"/>
    <hyperlink ref="V59" r:id="rId49"/>
    <hyperlink ref="V60" r:id="rId50"/>
    <hyperlink ref="V61" r:id="rId51"/>
    <hyperlink ref="V62" r:id="rId52"/>
    <hyperlink ref="V63" r:id="rId53"/>
    <hyperlink ref="V64" r:id="rId54"/>
    <hyperlink ref="V65" r:id="rId55"/>
    <hyperlink ref="V66" r:id="rId56"/>
    <hyperlink ref="V67" r:id="rId57"/>
    <hyperlink ref="V68" r:id="rId58"/>
    <hyperlink ref="V69" r:id="rId59"/>
    <hyperlink ref="V70" r:id="rId60"/>
    <hyperlink ref="V71" r:id="rId61"/>
    <hyperlink ref="V72" r:id="rId62"/>
    <hyperlink ref="V15" r:id="rId63"/>
    <hyperlink ref="V18" r:id="rId64"/>
    <hyperlink ref="V23" r:id="rId65"/>
    <hyperlink ref="O8" r:id="rId66"/>
    <hyperlink ref="U8" r:id="rId67"/>
    <hyperlink ref="O9" r:id="rId68"/>
    <hyperlink ref="O10" r:id="rId69"/>
    <hyperlink ref="O11" r:id="rId70"/>
    <hyperlink ref="O12" r:id="rId71"/>
    <hyperlink ref="O13" r:id="rId72"/>
    <hyperlink ref="O14" r:id="rId73"/>
    <hyperlink ref="O15" r:id="rId74"/>
    <hyperlink ref="O16" r:id="rId75"/>
    <hyperlink ref="O17:O18" r:id="rId76" display="http://transparencia.utags.edu.mx/ADMINISTRACION_Y_FINANZAS/RECURSOS_HUMANOS/CONVOCATORIAS/Convocatoria%20No.%2048.pdf"/>
    <hyperlink ref="O19:O72" r:id="rId77" display="http://transparencia.utags.edu.mx/ADMINISTRACION_Y_FINANZAS/RECURSOS_HUMANOS/CONVOCATORIAS/Convocatoria%20No.%2048.pdf"/>
    <hyperlink ref="U9:U72" r:id="rId78" display="http://transparencia.utags.edu.mx/ADMINISTRACION_Y_FINANZAS/RECURSOS_HUMANOS/CONVOCATORIAS/DICTAMEN%20NO.48.pdf"/>
  </hyperlinks>
  <pageMargins left="0.7" right="0.7" top="0.75" bottom="0.75" header="0.3" footer="0.3"/>
  <pageSetup orientation="portrait" horizontalDpi="4294967295" verticalDpi="4294967295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2019-01-16T17:24:42Z</dcterms:created>
  <dcterms:modified xsi:type="dcterms:W3CDTF">2022-10-19T15:54:38Z</dcterms:modified>
</cp:coreProperties>
</file>